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ESA27742\iCloudDrive\TC\thèmes de travail\VLLD\"/>
    </mc:Choice>
  </mc:AlternateContent>
  <xr:revisionPtr revIDLastSave="0" documentId="13_ncr:1_{09422173-09A4-4A59-92CA-A408B64CD579}" xr6:coauthVersionLast="47" xr6:coauthVersionMax="47" xr10:uidLastSave="{00000000-0000-0000-0000-000000000000}"/>
  <workbookProtection workbookAlgorithmName="SHA-512" workbookHashValue="gkBrN3QCm84Bs+f2jmRVEsxomUz7f+iDK+qaUIos1lgsPlXmnlHRD0uo9aoIQwfcjt+hWwQVWUkWNV5+M/UUlg==" workbookSaltValue="TkCzXTn6XTsOhXxSvjgsCQ==" workbookSpinCount="100000" lockStructure="1"/>
  <bookViews>
    <workbookView xWindow="-96" yWindow="-96" windowWidth="23232" windowHeight="12432" xr2:uid="{00000000-000D-0000-FFFF-FFFF00000000}"/>
  </bookViews>
  <sheets>
    <sheet name="VLLDmètre" sheetId="2" r:id="rId1"/>
    <sheet name="Masqué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B19" i="2"/>
  <c r="E20" i="2" s="1"/>
  <c r="E14" i="2" l="1"/>
  <c r="D20" i="2"/>
  <c r="E22" i="2"/>
  <c r="D24" i="2"/>
  <c r="E24" i="2"/>
  <c r="D22" i="2"/>
  <c r="D14" i="2"/>
  <c r="K21" i="3" l="1"/>
  <c r="B27" i="2" l="1"/>
  <c r="J13" i="3"/>
  <c r="J14" i="3"/>
  <c r="J15" i="3"/>
  <c r="J16" i="3"/>
  <c r="J17" i="3"/>
  <c r="J18" i="3"/>
  <c r="J19" i="3"/>
  <c r="J20" i="3"/>
  <c r="J12" i="3"/>
</calcChain>
</file>

<file path=xl/sharedStrings.xml><?xml version="1.0" encoding="utf-8"?>
<sst xmlns="http://schemas.openxmlformats.org/spreadsheetml/2006/main" count="88" uniqueCount="70">
  <si>
    <t>Question 1 : De quel type de véhicule avez-vous besoin ?</t>
  </si>
  <si>
    <t>ID</t>
  </si>
  <si>
    <t>Marque</t>
  </si>
  <si>
    <t>Modèle</t>
  </si>
  <si>
    <t>Motorisation</t>
  </si>
  <si>
    <t>Autonomie (km)</t>
  </si>
  <si>
    <t>Charge max kW (AC)</t>
  </si>
  <si>
    <t>Renault</t>
  </si>
  <si>
    <t>R5</t>
  </si>
  <si>
    <t>Full elec</t>
  </si>
  <si>
    <t>Alfa Roméo</t>
  </si>
  <si>
    <t>Junior</t>
  </si>
  <si>
    <t>Cupra</t>
  </si>
  <si>
    <t>Born</t>
  </si>
  <si>
    <t>Megane</t>
  </si>
  <si>
    <t>Peugeot</t>
  </si>
  <si>
    <t>e-308</t>
  </si>
  <si>
    <t>e-308 sw (break)</t>
  </si>
  <si>
    <t>Scenic</t>
  </si>
  <si>
    <t>e-3008</t>
  </si>
  <si>
    <t>e-5008</t>
  </si>
  <si>
    <t>Commentaire</t>
  </si>
  <si>
    <t>A</t>
  </si>
  <si>
    <t>B</t>
  </si>
  <si>
    <t>C</t>
  </si>
  <si>
    <t>A-Un véhicule gratuit, en utilisation pro uniquement</t>
  </si>
  <si>
    <t>B-Un véhicule 2 places; la solution la plus économique pour usage pro et perso</t>
  </si>
  <si>
    <t>C-Un véhicule 5 à 7 places sans limitation d’usage</t>
  </si>
  <si>
    <t>A-Renault R5 - Full elec- Autonomie: 410km - Charge: 11KW</t>
  </si>
  <si>
    <t>B- Alfa Roméo Junior - Full elec- Autonomie: 410km - Charge 11KW</t>
  </si>
  <si>
    <t>C- Cupra Born - Full elec - Autonomie: 398km - Charge: 11KW</t>
  </si>
  <si>
    <t>D- Renault Megane - Full elec - Autonomie: 458km - Charge: 22KW</t>
  </si>
  <si>
    <t>E- Peugeot e-308 - Full elec - Autonomie: 416km - Charge: 11KW</t>
  </si>
  <si>
    <t>F- Peugeot e-308 sw (break) - Full elec- Autonomie: 409km - Charge: 11KW</t>
  </si>
  <si>
    <t>G- Renault Scenic - Full elec - 625km - Charge: 22KW</t>
  </si>
  <si>
    <t>H- Peugeot e-3008 - Full elec - Autonomie: 701km - Charge: 11KW</t>
  </si>
  <si>
    <t>I- Peugeot e-5008 - Full elec - Autonomie: 668km - Charge: 11KW</t>
  </si>
  <si>
    <t>Loyer mensuel total (€)</t>
  </si>
  <si>
    <t>Participation mensuelle</t>
  </si>
  <si>
    <t>Commentaires</t>
  </si>
  <si>
    <t>Q1-Type de véhicule souhaité</t>
  </si>
  <si>
    <t>MON PROFIL</t>
  </si>
  <si>
    <t>Sélectionnez le type de véhicule ICI</t>
  </si>
  <si>
    <t>Question 2: Mon taux d'imposition</t>
  </si>
  <si>
    <t>RAS</t>
  </si>
  <si>
    <t xml:space="preserve">Question 4: véhicule C souhaité </t>
  </si>
  <si>
    <t>Question 3: véhicule B souhaité</t>
  </si>
  <si>
    <t>B-Mégane E-Tech</t>
  </si>
  <si>
    <t>C-Opel Astra Sport Tourer break</t>
  </si>
  <si>
    <t xml:space="preserve">A-Renault R5 </t>
  </si>
  <si>
    <t xml:space="preserve">Tous ces véhicules étaient accessibles en usage 7 jours sur 7 moyennant un avantage en nature calculé sur un loyer  mensuel moyen.
</t>
  </si>
  <si>
    <t>Sélectionnez votre TMI ici si vous avez répondu B ou C à la question Q1</t>
  </si>
  <si>
    <t>Sélectionnez le véhicule souhaité si vous avez répondu C à la question Q1</t>
  </si>
  <si>
    <t>Sélectionnez le véhicule souhaité si vous avez répondu B à la question Q1</t>
  </si>
  <si>
    <t>(valable sur le catalogue VLLD de juin 2025)</t>
  </si>
  <si>
    <t>votre participation financière</t>
  </si>
  <si>
    <t xml:space="preserve">RESULTAT - COUT MENSUEL REEL DE MON VLLD (€) </t>
  </si>
  <si>
    <t>votre impôt en plus</t>
  </si>
  <si>
    <r>
      <t>Q2-Mon Taux Marginal d'Imposition</t>
    </r>
    <r>
      <rPr>
        <b/>
        <i/>
        <sz val="10"/>
        <color theme="0"/>
        <rFont val="Calibri"/>
        <family val="2"/>
        <scheme val="minor"/>
      </rPr>
      <t xml:space="preserve"> (3)</t>
    </r>
  </si>
  <si>
    <t>Vos contacts:</t>
  </si>
  <si>
    <t>vos charges sur l'Avantage En Nature (AEN)</t>
  </si>
  <si>
    <t>Tous ces véhicules sont disponibles sans coût pour un usage exclusivement professionnel 5 jours sur 7 (hors congés et jours fériés).</t>
  </si>
  <si>
    <t>&gt; 1er janvier2028</t>
  </si>
  <si>
    <t>Q3 - Si vous avez répondu "B" à la question Q1</t>
  </si>
  <si>
    <r>
      <t xml:space="preserve">Q4-Si vous avez </t>
    </r>
    <r>
      <rPr>
        <b/>
        <i/>
        <u/>
        <sz val="11"/>
        <color theme="0"/>
        <rFont val="Calibri"/>
        <family val="2"/>
        <scheme val="minor"/>
      </rPr>
      <t>répondu "C" à la question Q1</t>
    </r>
  </si>
  <si>
    <t>Loyer mensuel total B (€)</t>
  </si>
  <si>
    <t>Loyer mensuel total C (€)</t>
  </si>
  <si>
    <r>
      <t>2025-2027</t>
    </r>
    <r>
      <rPr>
        <b/>
        <sz val="8"/>
        <color theme="0"/>
        <rFont val="Calibri"/>
        <family val="2"/>
        <scheme val="minor"/>
      </rPr>
      <t xml:space="preserve"> (2)</t>
    </r>
  </si>
  <si>
    <t>(1) Comprend la participation, les charges sociales sur l'AEN et les impôts en plus. Les impacts sur l'Intéressement /Participation ou la retraite ne sont pas pris en compte
(2) Jusqu'à fin 2027, la participation du salarié est discountée de 70% par Schneider-Electric
(3) Il apparaît en bas de votre avis d'impôt sur le revenu (à ne pas confondre avec le taux moyen d'imposition)</t>
  </si>
  <si>
    <r>
      <t xml:space="preserve">Evaluation de coût mensuel réel de mon VLLD </t>
    </r>
    <r>
      <rPr>
        <sz val="8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</si>
</sst>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&quot;€&quot;"/>
    <numFmt numFmtId="165" formatCode="0.0%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1"/>
      <color theme="1"/>
      <name val="Aptos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26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9" fontId="0" fillId="0" borderId="0" xfId="0" applyNumberFormat="1"/>
    <xf numFmtId="0" fontId="0" fillId="0" borderId="0" xfId="0" applyAlignment="1"/>
    <xf numFmtId="0" fontId="3" fillId="2" borderId="0" xfId="0" applyFont="1" applyFill="1" applyBorder="1"/>
    <xf numFmtId="0" fontId="3" fillId="2" borderId="0" xfId="0" applyFont="1" applyFill="1"/>
    <xf numFmtId="0" fontId="0" fillId="0" borderId="0" xfId="0" applyFont="1" applyFill="1"/>
    <xf numFmtId="0" fontId="2" fillId="0" borderId="0" xfId="0" applyFont="1" applyAlignment="1"/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165" fontId="0" fillId="0" borderId="0" xfId="0" applyNumberFormat="1"/>
    <xf numFmtId="165" fontId="0" fillId="0" borderId="0" xfId="0" applyNumberFormat="1" applyAlignment="1"/>
    <xf numFmtId="0" fontId="8" fillId="0" borderId="0" xfId="0" applyFont="1" applyAlignment="1">
      <alignment horizontal="left" vertical="center" inden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9" fillId="2" borderId="0" xfId="0" applyFont="1" applyFill="1"/>
    <xf numFmtId="0" fontId="11" fillId="0" borderId="0" xfId="0" applyFont="1"/>
    <xf numFmtId="0" fontId="14" fillId="0" borderId="0" xfId="0" applyFont="1"/>
    <xf numFmtId="0" fontId="3" fillId="5" borderId="0" xfId="0" applyFont="1" applyFill="1"/>
    <xf numFmtId="0" fontId="3" fillId="5" borderId="0" xfId="0" applyFont="1" applyFill="1" applyBorder="1"/>
    <xf numFmtId="0" fontId="9" fillId="5" borderId="0" xfId="0" applyFont="1" applyFill="1"/>
    <xf numFmtId="0" fontId="3" fillId="5" borderId="0" xfId="0" applyFont="1" applyFill="1" applyAlignment="1">
      <alignment vertical="top"/>
    </xf>
    <xf numFmtId="0" fontId="0" fillId="5" borderId="0" xfId="0" applyFill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1" fillId="2" borderId="4" xfId="0" applyFont="1" applyFill="1" applyBorder="1"/>
    <xf numFmtId="2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0" fontId="12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 applyBorder="1"/>
    <xf numFmtId="2" fontId="3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Border="1" applyAlignment="1" applyProtection="1">
      <alignment horizontal="left"/>
      <protection locked="0"/>
    </xf>
    <xf numFmtId="166" fontId="4" fillId="2" borderId="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17" fillId="4" borderId="4" xfId="0" applyFont="1" applyFill="1" applyBorder="1"/>
    <xf numFmtId="0" fontId="18" fillId="4" borderId="3" xfId="0" applyFont="1" applyFill="1" applyBorder="1" applyAlignment="1">
      <alignment horizontal="right"/>
    </xf>
    <xf numFmtId="0" fontId="15" fillId="2" borderId="3" xfId="0" applyFont="1" applyFill="1" applyBorder="1" applyAlignment="1">
      <alignment horizontal="center"/>
    </xf>
    <xf numFmtId="0" fontId="20" fillId="2" borderId="0" xfId="0" applyFont="1" applyFill="1" applyAlignment="1"/>
    <xf numFmtId="0" fontId="0" fillId="0" borderId="0" xfId="0" applyFont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4" fillId="3" borderId="1" xfId="0" applyFont="1" applyFill="1" applyBorder="1" applyAlignment="1" applyProtection="1">
      <alignment horizontal="left"/>
      <protection locked="0"/>
    </xf>
    <xf numFmtId="165" fontId="4" fillId="3" borderId="1" xfId="0" applyNumberFormat="1" applyFont="1" applyFill="1" applyBorder="1" applyAlignment="1" applyProtection="1">
      <alignment horizontal="left"/>
      <protection locked="0"/>
    </xf>
    <xf numFmtId="166" fontId="4" fillId="3" borderId="1" xfId="0" applyNumberFormat="1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17" fillId="2" borderId="6" xfId="0" applyFont="1" applyFill="1" applyBorder="1"/>
    <xf numFmtId="164" fontId="19" fillId="4" borderId="4" xfId="0" applyNumberFormat="1" applyFont="1" applyFill="1" applyBorder="1" applyAlignment="1" applyProtection="1">
      <alignment horizontal="center"/>
      <protection hidden="1"/>
    </xf>
    <xf numFmtId="0" fontId="3" fillId="2" borderId="7" xfId="0" applyFont="1" applyFill="1" applyBorder="1"/>
    <xf numFmtId="0" fontId="9" fillId="2" borderId="7" xfId="0" applyFont="1" applyFill="1" applyBorder="1" applyAlignment="1">
      <alignment horizontal="center"/>
    </xf>
    <xf numFmtId="164" fontId="18" fillId="4" borderId="2" xfId="0" applyNumberFormat="1" applyFont="1" applyFill="1" applyBorder="1" applyAlignment="1" applyProtection="1">
      <alignment horizontal="center"/>
      <protection hidden="1"/>
    </xf>
    <xf numFmtId="0" fontId="15" fillId="2" borderId="8" xfId="0" applyFont="1" applyFill="1" applyBorder="1" applyAlignment="1">
      <alignment horizontal="center"/>
    </xf>
    <xf numFmtId="164" fontId="19" fillId="4" borderId="5" xfId="0" applyNumberFormat="1" applyFont="1" applyFill="1" applyBorder="1" applyAlignment="1" applyProtection="1">
      <alignment horizontal="center"/>
      <protection hidden="1"/>
    </xf>
    <xf numFmtId="164" fontId="18" fillId="4" borderId="9" xfId="0" applyNumberFormat="1" applyFont="1" applyFill="1" applyBorder="1" applyAlignment="1" applyProtection="1">
      <alignment horizontal="center"/>
      <protection hidden="1"/>
    </xf>
    <xf numFmtId="0" fontId="9" fillId="2" borderId="9" xfId="0" applyFont="1" applyFill="1" applyBorder="1" applyAlignment="1">
      <alignment horizontal="center"/>
    </xf>
    <xf numFmtId="164" fontId="18" fillId="4" borderId="10" xfId="0" applyNumberFormat="1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>
      <alignment horizontal="center"/>
    </xf>
    <xf numFmtId="164" fontId="18" fillId="4" borderId="11" xfId="0" applyNumberFormat="1" applyFont="1" applyFill="1" applyBorder="1" applyAlignment="1" applyProtection="1">
      <alignment horizontal="center"/>
      <protection hidden="1"/>
    </xf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g"/><Relationship Id="rId1" Type="http://schemas.openxmlformats.org/officeDocument/2006/relationships/hyperlink" Target="https://www.cftc-schneider.com/salaries-schneid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9</xdr:col>
      <xdr:colOff>16934</xdr:colOff>
      <xdr:row>14</xdr:row>
      <xdr:rowOff>60279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BFB083-E9CE-7000-B880-A1ED33011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2733" y="1312333"/>
          <a:ext cx="1608667" cy="1626612"/>
        </a:xfrm>
        <a:prstGeom prst="rect">
          <a:avLst/>
        </a:prstGeom>
      </xdr:spPr>
    </xdr:pic>
    <xdr:clientData/>
  </xdr:twoCellAnchor>
  <xdr:twoCellAnchor editAs="oneCell">
    <xdr:from>
      <xdr:col>6</xdr:col>
      <xdr:colOff>99905</xdr:colOff>
      <xdr:row>26</xdr:row>
      <xdr:rowOff>177801</xdr:rowOff>
    </xdr:from>
    <xdr:to>
      <xdr:col>15</xdr:col>
      <xdr:colOff>739769</xdr:colOff>
      <xdr:row>27</xdr:row>
      <xdr:rowOff>252355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4253AC-7D8F-7CE2-0867-93EB3DAA0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7105" y="3564468"/>
          <a:ext cx="7277731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5109-CED6-4033-866E-2E6B4596ED78}">
  <dimension ref="A1:K29"/>
  <sheetViews>
    <sheetView tabSelected="1" zoomScaleNormal="100" workbookViewId="0">
      <selection activeCell="B12" sqref="B12"/>
    </sheetView>
  </sheetViews>
  <sheetFormatPr baseColWidth="10" defaultRowHeight="14.4" x14ac:dyDescent="0.3"/>
  <cols>
    <col min="1" max="1" width="3.44140625" customWidth="1"/>
    <col min="2" max="2" width="74.21875" customWidth="1"/>
    <col min="3" max="3" width="3.44140625" customWidth="1"/>
    <col min="4" max="4" width="18.44140625" customWidth="1"/>
    <col min="5" max="5" width="19.33203125" customWidth="1"/>
    <col min="6" max="6" width="4.33203125" customWidth="1"/>
    <col min="7" max="7" width="3.88671875" style="22" customWidth="1"/>
  </cols>
  <sheetData>
    <row r="1" spans="1:11" ht="32.4" customHeight="1" x14ac:dyDescent="0.65">
      <c r="A1" s="5"/>
      <c r="B1" s="41" t="s">
        <v>69</v>
      </c>
      <c r="C1" s="14"/>
      <c r="D1" s="5"/>
      <c r="E1" s="5"/>
      <c r="F1" s="5"/>
      <c r="G1" s="18"/>
    </row>
    <row r="2" spans="1:11" x14ac:dyDescent="0.3">
      <c r="A2" s="5"/>
      <c r="B2" s="5" t="s">
        <v>54</v>
      </c>
      <c r="C2" s="5"/>
      <c r="D2" s="5"/>
      <c r="E2" s="5"/>
      <c r="F2" s="5"/>
      <c r="G2" s="18"/>
    </row>
    <row r="3" spans="1:11" ht="7.8" customHeight="1" thickBot="1" x14ac:dyDescent="0.35">
      <c r="A3" s="5"/>
      <c r="B3" s="5"/>
      <c r="C3" s="5"/>
      <c r="D3" s="5"/>
      <c r="E3" s="5"/>
      <c r="F3" s="5"/>
      <c r="G3" s="18"/>
    </row>
    <row r="4" spans="1:11" ht="23.4" x14ac:dyDescent="0.45">
      <c r="A4" s="5"/>
      <c r="B4" s="50" t="s">
        <v>41</v>
      </c>
      <c r="C4" s="29"/>
      <c r="D4" s="4"/>
      <c r="E4" s="4"/>
      <c r="F4" s="4"/>
      <c r="G4" s="19"/>
    </row>
    <row r="5" spans="1:11" x14ac:dyDescent="0.3">
      <c r="A5" s="5"/>
      <c r="B5" s="45" t="s">
        <v>40</v>
      </c>
      <c r="C5" s="30"/>
      <c r="D5" s="4"/>
      <c r="E5" s="4"/>
      <c r="F5" s="4"/>
      <c r="G5" s="19"/>
    </row>
    <row r="6" spans="1:11" x14ac:dyDescent="0.3">
      <c r="A6" s="5"/>
      <c r="B6" s="46" t="s">
        <v>42</v>
      </c>
      <c r="C6" s="33"/>
      <c r="D6" s="4"/>
      <c r="E6" s="4"/>
      <c r="F6" s="4"/>
      <c r="G6" s="19"/>
      <c r="H6" s="6"/>
      <c r="I6" s="16"/>
      <c r="J6" s="16"/>
      <c r="K6" s="16"/>
    </row>
    <row r="7" spans="1:11" x14ac:dyDescent="0.3">
      <c r="A7" s="5"/>
      <c r="B7" s="45" t="s">
        <v>58</v>
      </c>
      <c r="C7" s="30"/>
      <c r="D7" s="4"/>
      <c r="E7" s="4"/>
      <c r="F7" s="4"/>
      <c r="G7" s="19"/>
    </row>
    <row r="8" spans="1:11" x14ac:dyDescent="0.3">
      <c r="A8" s="5"/>
      <c r="B8" s="47" t="s">
        <v>51</v>
      </c>
      <c r="C8" s="34"/>
      <c r="D8" s="4"/>
      <c r="E8" s="4"/>
      <c r="F8" s="4"/>
      <c r="G8" s="19"/>
      <c r="K8" s="1"/>
    </row>
    <row r="9" spans="1:11" x14ac:dyDescent="0.3">
      <c r="A9" s="5"/>
      <c r="B9" s="45" t="s">
        <v>63</v>
      </c>
      <c r="C9" s="30"/>
      <c r="D9" s="4"/>
      <c r="E9" s="4"/>
      <c r="F9" s="4"/>
      <c r="G9" s="19"/>
    </row>
    <row r="10" spans="1:11" x14ac:dyDescent="0.3">
      <c r="A10" s="5"/>
      <c r="B10" s="48" t="s">
        <v>53</v>
      </c>
      <c r="C10" s="35"/>
      <c r="D10" s="4"/>
      <c r="E10" s="4"/>
      <c r="F10" s="4"/>
      <c r="G10" s="19"/>
    </row>
    <row r="11" spans="1:11" x14ac:dyDescent="0.3">
      <c r="A11" s="5"/>
      <c r="B11" s="45" t="s">
        <v>64</v>
      </c>
      <c r="C11" s="35"/>
      <c r="D11" s="4"/>
      <c r="E11" s="4"/>
      <c r="F11" s="4"/>
      <c r="G11" s="19"/>
    </row>
    <row r="12" spans="1:11" ht="15" thickBot="1" x14ac:dyDescent="0.35">
      <c r="A12" s="5"/>
      <c r="B12" s="49" t="s">
        <v>52</v>
      </c>
      <c r="C12" s="35"/>
      <c r="D12" s="4"/>
      <c r="E12" s="4"/>
      <c r="F12" s="4"/>
      <c r="G12" s="19"/>
    </row>
    <row r="13" spans="1:11" ht="26.4" customHeight="1" thickBot="1" x14ac:dyDescent="0.4">
      <c r="A13" s="5"/>
      <c r="B13" s="4"/>
      <c r="C13" s="4"/>
      <c r="D13" s="55" t="s">
        <v>67</v>
      </c>
      <c r="E13" s="40" t="s">
        <v>62</v>
      </c>
      <c r="F13" s="5"/>
      <c r="G13" s="18"/>
    </row>
    <row r="14" spans="1:11" ht="22.8" customHeight="1" thickBot="1" x14ac:dyDescent="0.6">
      <c r="A14" s="4"/>
      <c r="B14" s="38" t="s">
        <v>56</v>
      </c>
      <c r="C14" s="36"/>
      <c r="D14" s="56" t="b">
        <f>IF(VLLDmètre!$B$6=Masqué!$B$5,0,IF(VLLDmètre!$B$6=Masqué!$B$6,$B$17*0.3*0.5*0.24+$B$17*0.3*0.5*$B$8,IF(VLLDmètre!$B$6=Masqué!$B$7,$B$19*0.3*0.3+$B$19*0.3*0.2*0.24+$B$19*0.3*0.2*$B$8)))</f>
        <v>0</v>
      </c>
      <c r="E14" s="51" t="b">
        <f>IF(VLLDmètre!$B$6=Masqué!$B$5,0,IF(VLLDmètre!$B$6=Masqué!$B$6,$B$17*0.5*0.24+$B$17*0.5*$B$8,IF(VLLDmètre!$B$6=Masqué!$B$7,$B$19*0.3+$B$19*0.2*0.24+$B$19*0.2*$B$8)))</f>
        <v>0</v>
      </c>
      <c r="F14" s="5"/>
      <c r="G14" s="18"/>
    </row>
    <row r="15" spans="1:11" ht="6.6" customHeight="1" x14ac:dyDescent="0.3">
      <c r="A15" s="53"/>
      <c r="B15" s="63"/>
      <c r="C15" s="4"/>
      <c r="D15" s="52"/>
      <c r="E15" s="28"/>
      <c r="F15" s="5"/>
      <c r="G15" s="18"/>
    </row>
    <row r="16" spans="1:11" ht="22.8" hidden="1" customHeight="1" x14ac:dyDescent="0.3">
      <c r="A16" s="5"/>
      <c r="B16" s="43" t="s">
        <v>65</v>
      </c>
      <c r="C16" s="4"/>
      <c r="D16" s="52"/>
      <c r="E16" s="28"/>
      <c r="F16" s="5"/>
      <c r="G16" s="18"/>
    </row>
    <row r="17" spans="1:8" ht="22.8" hidden="1" customHeight="1" x14ac:dyDescent="0.3">
      <c r="A17" s="5"/>
      <c r="B17" s="44" t="e">
        <f>VLOOKUP(B10,Masqué!L12:M14,2,)</f>
        <v>#N/A</v>
      </c>
      <c r="C17" s="4"/>
      <c r="D17" s="52"/>
      <c r="E17" s="28"/>
      <c r="F17" s="5"/>
      <c r="G17" s="18"/>
    </row>
    <row r="18" spans="1:8" s="16" customFormat="1" ht="0.6" customHeight="1" x14ac:dyDescent="0.3">
      <c r="A18" s="5"/>
      <c r="B18" s="43" t="s">
        <v>66</v>
      </c>
      <c r="C18" s="4"/>
      <c r="D18" s="52"/>
      <c r="E18" s="28"/>
      <c r="F18" s="15"/>
      <c r="G18" s="20"/>
    </row>
    <row r="19" spans="1:8" s="16" customFormat="1" ht="1.8" customHeight="1" thickBot="1" x14ac:dyDescent="0.35">
      <c r="A19" s="15"/>
      <c r="B19" s="44" t="e">
        <f>VLOOKUP(B12,Masqué!B12:J20,9,)</f>
        <v>#N/A</v>
      </c>
      <c r="C19" s="4"/>
      <c r="D19" s="53"/>
      <c r="E19" s="60"/>
      <c r="F19" s="15"/>
      <c r="G19" s="20"/>
    </row>
    <row r="20" spans="1:8" s="16" customFormat="1" ht="10.199999999999999" customHeight="1" thickBot="1" x14ac:dyDescent="0.3">
      <c r="A20" s="15"/>
      <c r="B20" s="39" t="s">
        <v>55</v>
      </c>
      <c r="C20" s="37"/>
      <c r="D20" s="57" t="b">
        <f>IF(VLLDmètre!$B$6=Masqué!$B$5,0,IF(VLLDmètre!$B$6=Masqué!$B$6,0,IF(VLLDmètre!$B$6=Masqué!$B$7,$B$19*0.3*0.3)))</f>
        <v>0</v>
      </c>
      <c r="E20" s="61" t="b">
        <f>IF(VLLDmètre!$B$6=Masqué!$B$5,0,IF(VLLDmètre!$B$6=Masqué!$B$6,0,IF(VLLDmètre!$B$6=Masqué!$B$7,$B$19*0.3)))</f>
        <v>0</v>
      </c>
      <c r="F20" s="15"/>
      <c r="G20" s="20"/>
    </row>
    <row r="21" spans="1:8" s="16" customFormat="1" ht="10.199999999999999" customHeight="1" thickBot="1" x14ac:dyDescent="0.35">
      <c r="A21" s="15"/>
      <c r="B21" s="28"/>
      <c r="C21" s="4"/>
      <c r="D21" s="58"/>
      <c r="E21" s="62"/>
      <c r="F21" s="15"/>
      <c r="G21" s="20"/>
    </row>
    <row r="22" spans="1:8" s="16" customFormat="1" ht="10.199999999999999" customHeight="1" thickBot="1" x14ac:dyDescent="0.3">
      <c r="A22" s="15"/>
      <c r="B22" s="39" t="s">
        <v>60</v>
      </c>
      <c r="C22" s="37"/>
      <c r="D22" s="57" t="b">
        <f>IF(VLLDmètre!$B$6=Masqué!$B$5,0,IF(VLLDmètre!$B$6=Masqué!$B$6,$B$17*0.3*0.5*0.24,IF(VLLDmètre!$B$6=Masqué!$B$7,$B$19*0.3*0.2*0.24)))</f>
        <v>0</v>
      </c>
      <c r="E22" s="61" t="b">
        <f>IF(VLLDmètre!$B$6=Masqué!$B$5,0,IF(VLLDmètre!$B$6=Masqué!$B$6,$B$17*0.5*0.24,IF(VLLDmètre!$B$6=Masqué!$B$7,$B$19*0.2*0.24)))</f>
        <v>0</v>
      </c>
      <c r="F22" s="15"/>
      <c r="G22" s="20"/>
    </row>
    <row r="23" spans="1:8" s="16" customFormat="1" ht="10.199999999999999" customHeight="1" thickBot="1" x14ac:dyDescent="0.35">
      <c r="A23" s="15"/>
      <c r="B23" s="28"/>
      <c r="C23" s="4"/>
      <c r="D23" s="58"/>
      <c r="E23" s="62"/>
      <c r="F23" s="15"/>
      <c r="G23" s="20"/>
    </row>
    <row r="24" spans="1:8" s="16" customFormat="1" ht="10.199999999999999" customHeight="1" thickBot="1" x14ac:dyDescent="0.3">
      <c r="A24" s="15"/>
      <c r="B24" s="39" t="s">
        <v>57</v>
      </c>
      <c r="C24" s="37"/>
      <c r="D24" s="59" t="b">
        <f>IF(VLLDmètre!$B$6=Masqué!$B$5,0,IF(VLLDmètre!$B$6=Masqué!$B$6,$B$17*0.3*0.5*$B$8,IF(VLLDmètre!$B$6=Masqué!$B$7,$B$19*0.3*0.2*$B$8)))</f>
        <v>0</v>
      </c>
      <c r="E24" s="54" t="b">
        <f>IF(VLLDmètre!$B$6=Masqué!$B$5,0,IF(VLLDmètre!$B$6=Masqué!$B$6,$B$17*0.5*$B$8,IF(VLLDmètre!$B$6=Masqué!$B$7,$B$19*0.2*$B$8)))</f>
        <v>0</v>
      </c>
      <c r="F24" s="15"/>
      <c r="G24" s="20"/>
    </row>
    <row r="25" spans="1:8" s="16" customFormat="1" ht="9" customHeight="1" thickBot="1" x14ac:dyDescent="0.35">
      <c r="A25" s="15"/>
      <c r="B25" s="4"/>
      <c r="C25" s="4"/>
      <c r="D25" s="24"/>
      <c r="E25" s="23"/>
      <c r="F25" s="15"/>
      <c r="G25" s="20"/>
    </row>
    <row r="26" spans="1:8" x14ac:dyDescent="0.3">
      <c r="A26" s="15"/>
      <c r="B26" s="26" t="s">
        <v>21</v>
      </c>
      <c r="C26" s="31"/>
      <c r="D26" s="23"/>
      <c r="E26" s="23"/>
      <c r="F26" s="5"/>
      <c r="G26" s="18"/>
      <c r="H26" s="1" t="s">
        <v>59</v>
      </c>
    </row>
    <row r="27" spans="1:8" s="9" customFormat="1" ht="37.200000000000003" customHeight="1" thickBot="1" x14ac:dyDescent="0.35">
      <c r="A27" s="5"/>
      <c r="B27" s="27" t="b">
        <f>IF(VLLDmètre!$B$6=Masqué!$B$5,Masqué!B24,IF(VLLDmètre!$B$6=Masqué!$B$6,Masqué!B25,IF(VLLDmètre!$B$6=Masqué!$B$7,Masqué!B26)))</f>
        <v>0</v>
      </c>
      <c r="C27" s="32"/>
      <c r="D27" s="25"/>
      <c r="E27" s="25"/>
      <c r="F27" s="8"/>
      <c r="G27" s="21"/>
    </row>
    <row r="28" spans="1:8" ht="42.6" customHeight="1" x14ac:dyDescent="0.3">
      <c r="A28" s="8"/>
      <c r="B28" s="13" t="s">
        <v>68</v>
      </c>
      <c r="C28" s="13"/>
      <c r="D28" s="5"/>
      <c r="E28" s="5"/>
      <c r="F28" s="5"/>
      <c r="G28" s="18"/>
    </row>
    <row r="29" spans="1:8" x14ac:dyDescent="0.3">
      <c r="A29" s="64"/>
    </row>
  </sheetData>
  <sheetProtection algorithmName="SHA-512" hashValue="Fn6PFd2OKQ67mBAfMs/kE/WPmdlUwfecJ+68dTXsdes2ooAe47EkQyaMOLTnNUhVl9FtkLY8nLLen1cRH396MA==" saltValue="ZTLaeUbW6bMZ5DSJyJomtQ==" spinCount="100000" sheet="1" formatCells="0" formatColumns="0" formatRows="0" insertColumns="0" insertRows="0" insertHyperlinks="0" deleteColumns="0" deleteRows="0" selectLockedCells="1" sort="0" autoFilter="0" pivotTables="0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8506B9-5059-40F3-BEFF-D7F120905CCD}">
          <x14:formula1>
            <xm:f>Masqué!$B$4:$B$7</xm:f>
          </x14:formula1>
          <xm:sqref>B6:C6</xm:sqref>
        </x14:dataValidation>
        <x14:dataValidation type="list" allowBlank="1" showInputMessage="1" showErrorMessage="1" xr:uid="{82D7B948-6CC2-4E97-A3BE-59AC9E40DF7F}">
          <x14:formula1>
            <xm:f>Masqué!$B$29:$B$33</xm:f>
          </x14:formula1>
          <xm:sqref>B8:C8</xm:sqref>
        </x14:dataValidation>
        <x14:dataValidation type="list" allowBlank="1" showInputMessage="1" showErrorMessage="1" xr:uid="{3F3765B2-717E-4358-904A-401771E1352D}">
          <x14:formula1>
            <xm:f>Masqué!$L$11:$L$14</xm:f>
          </x14:formula1>
          <xm:sqref>B10</xm:sqref>
        </x14:dataValidation>
        <x14:dataValidation type="list" allowBlank="1" showInputMessage="1" showErrorMessage="1" xr:uid="{3773864F-0A31-4899-9264-4FF5F74B47F6}">
          <x14:formula1>
            <xm:f>Masqué!$B$11:$B$20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A1F2-6622-4615-B2EF-4A84BC83CD4E}">
  <dimension ref="A3:P603"/>
  <sheetViews>
    <sheetView workbookViewId="0">
      <selection activeCell="P16" sqref="P16"/>
    </sheetView>
  </sheetViews>
  <sheetFormatPr baseColWidth="10" defaultRowHeight="14.4" x14ac:dyDescent="0.3"/>
  <cols>
    <col min="1" max="1" width="11.5546875" customWidth="1"/>
    <col min="2" max="2" width="20.5546875" customWidth="1"/>
    <col min="13" max="13" width="17.21875" customWidth="1"/>
  </cols>
  <sheetData>
    <row r="3" spans="2:16" x14ac:dyDescent="0.3">
      <c r="B3" s="1" t="s">
        <v>0</v>
      </c>
    </row>
    <row r="4" spans="2:16" x14ac:dyDescent="0.3">
      <c r="B4" s="1" t="s">
        <v>42</v>
      </c>
      <c r="J4" s="12"/>
    </row>
    <row r="5" spans="2:16" x14ac:dyDescent="0.3">
      <c r="B5" t="s">
        <v>25</v>
      </c>
    </row>
    <row r="6" spans="2:16" x14ac:dyDescent="0.3">
      <c r="B6" t="s">
        <v>26</v>
      </c>
    </row>
    <row r="7" spans="2:16" x14ac:dyDescent="0.3">
      <c r="B7" t="s">
        <v>27</v>
      </c>
    </row>
    <row r="10" spans="2:16" x14ac:dyDescent="0.3">
      <c r="B10" s="1" t="s">
        <v>45</v>
      </c>
      <c r="C10" s="42" t="s">
        <v>1</v>
      </c>
      <c r="D10" s="42" t="s">
        <v>2</v>
      </c>
      <c r="E10" s="42" t="s">
        <v>3</v>
      </c>
      <c r="F10" s="42" t="s">
        <v>4</v>
      </c>
      <c r="G10" s="42" t="s">
        <v>5</v>
      </c>
      <c r="H10" s="42" t="s">
        <v>6</v>
      </c>
      <c r="I10" s="42" t="s">
        <v>38</v>
      </c>
      <c r="J10" s="42" t="s">
        <v>37</v>
      </c>
      <c r="K10" s="17"/>
      <c r="L10" s="1" t="s">
        <v>46</v>
      </c>
      <c r="M10" s="42" t="s">
        <v>37</v>
      </c>
      <c r="N10" s="42"/>
      <c r="O10" s="17"/>
      <c r="P10" s="17"/>
    </row>
    <row r="11" spans="2:16" x14ac:dyDescent="0.3">
      <c r="B11" s="1" t="s">
        <v>52</v>
      </c>
      <c r="C11" s="42"/>
      <c r="D11" s="42"/>
      <c r="E11" s="42"/>
      <c r="F11" s="42"/>
      <c r="G11" s="42"/>
      <c r="H11" s="42"/>
      <c r="I11" s="42"/>
      <c r="J11" s="42"/>
      <c r="K11" s="17"/>
      <c r="L11" s="1" t="s">
        <v>53</v>
      </c>
      <c r="M11" s="42"/>
      <c r="N11" s="42"/>
      <c r="O11" s="17"/>
      <c r="P11" s="17"/>
    </row>
    <row r="12" spans="2:16" x14ac:dyDescent="0.3">
      <c r="B12" s="42" t="s">
        <v>28</v>
      </c>
      <c r="C12" s="42">
        <v>1</v>
      </c>
      <c r="D12" s="42" t="s">
        <v>7</v>
      </c>
      <c r="E12" s="42" t="s">
        <v>8</v>
      </c>
      <c r="F12" s="42" t="s">
        <v>9</v>
      </c>
      <c r="G12" s="42">
        <v>410</v>
      </c>
      <c r="H12" s="42">
        <v>11</v>
      </c>
      <c r="I12" s="42">
        <v>350.4</v>
      </c>
      <c r="J12" s="42">
        <f t="shared" ref="J12:J20" si="0">I12*2</f>
        <v>700.8</v>
      </c>
      <c r="K12" s="17"/>
      <c r="L12" s="42" t="s">
        <v>49</v>
      </c>
      <c r="M12" s="42">
        <v>642</v>
      </c>
      <c r="N12" s="42">
        <v>321</v>
      </c>
      <c r="O12" s="17"/>
      <c r="P12" s="17"/>
    </row>
    <row r="13" spans="2:16" x14ac:dyDescent="0.3">
      <c r="B13" s="42" t="s">
        <v>29</v>
      </c>
      <c r="C13" s="42">
        <v>2</v>
      </c>
      <c r="D13" s="42" t="s">
        <v>10</v>
      </c>
      <c r="E13" s="42" t="s">
        <v>11</v>
      </c>
      <c r="F13" s="42" t="s">
        <v>9</v>
      </c>
      <c r="G13" s="42">
        <v>400</v>
      </c>
      <c r="H13" s="42">
        <v>11</v>
      </c>
      <c r="I13" s="42">
        <v>405.1</v>
      </c>
      <c r="J13" s="42">
        <f t="shared" si="0"/>
        <v>810.2</v>
      </c>
      <c r="K13" s="17"/>
      <c r="L13" s="42" t="s">
        <v>47</v>
      </c>
      <c r="M13" s="42">
        <v>708</v>
      </c>
      <c r="N13" s="42">
        <v>354.54</v>
      </c>
      <c r="O13" s="17"/>
      <c r="P13" s="17"/>
    </row>
    <row r="14" spans="2:16" x14ac:dyDescent="0.3">
      <c r="B14" s="42" t="s">
        <v>30</v>
      </c>
      <c r="C14" s="42">
        <v>3</v>
      </c>
      <c r="D14" s="42" t="s">
        <v>12</v>
      </c>
      <c r="E14" s="42" t="s">
        <v>13</v>
      </c>
      <c r="F14" s="42" t="s">
        <v>9</v>
      </c>
      <c r="G14" s="42">
        <v>398</v>
      </c>
      <c r="H14" s="42">
        <v>11</v>
      </c>
      <c r="I14" s="42">
        <v>384.4</v>
      </c>
      <c r="J14" s="42">
        <f t="shared" si="0"/>
        <v>768.8</v>
      </c>
      <c r="K14" s="17"/>
      <c r="L14" s="42" t="s">
        <v>48</v>
      </c>
      <c r="M14" s="42">
        <v>834</v>
      </c>
      <c r="N14" s="42">
        <v>417.15</v>
      </c>
      <c r="O14" s="17"/>
      <c r="P14" s="17"/>
    </row>
    <row r="15" spans="2:16" x14ac:dyDescent="0.3">
      <c r="B15" s="42" t="s">
        <v>31</v>
      </c>
      <c r="C15" s="42">
        <v>4</v>
      </c>
      <c r="D15" s="42" t="s">
        <v>7</v>
      </c>
      <c r="E15" s="42" t="s">
        <v>14</v>
      </c>
      <c r="F15" s="42" t="s">
        <v>9</v>
      </c>
      <c r="G15" s="42">
        <v>458</v>
      </c>
      <c r="H15" s="42">
        <v>22</v>
      </c>
      <c r="I15" s="42">
        <v>369.48</v>
      </c>
      <c r="J15" s="42">
        <f t="shared" si="0"/>
        <v>738.96</v>
      </c>
      <c r="K15" s="17"/>
      <c r="L15" s="17"/>
      <c r="M15" s="17"/>
      <c r="N15" s="17"/>
      <c r="O15" s="17"/>
      <c r="P15" s="17"/>
    </row>
    <row r="16" spans="2:16" x14ac:dyDescent="0.3">
      <c r="B16" s="42" t="s">
        <v>32</v>
      </c>
      <c r="C16" s="42">
        <v>5</v>
      </c>
      <c r="D16" s="42" t="s">
        <v>15</v>
      </c>
      <c r="E16" s="42" t="s">
        <v>16</v>
      </c>
      <c r="F16" s="42" t="s">
        <v>9</v>
      </c>
      <c r="G16" s="42">
        <v>416</v>
      </c>
      <c r="H16" s="42">
        <v>11</v>
      </c>
      <c r="I16" s="42">
        <v>403.09</v>
      </c>
      <c r="J16" s="42">
        <f t="shared" si="0"/>
        <v>806.18</v>
      </c>
      <c r="K16" s="17"/>
      <c r="L16" s="17"/>
      <c r="M16" s="17"/>
      <c r="N16" s="17"/>
      <c r="O16" s="17"/>
      <c r="P16" s="17"/>
    </row>
    <row r="17" spans="1:16" x14ac:dyDescent="0.3">
      <c r="B17" s="42" t="s">
        <v>33</v>
      </c>
      <c r="C17" s="42">
        <v>6</v>
      </c>
      <c r="D17" s="42" t="s">
        <v>15</v>
      </c>
      <c r="E17" s="42" t="s">
        <v>17</v>
      </c>
      <c r="F17" s="42" t="s">
        <v>9</v>
      </c>
      <c r="G17" s="42">
        <v>409</v>
      </c>
      <c r="H17" s="42">
        <v>11</v>
      </c>
      <c r="I17" s="42">
        <v>408.11</v>
      </c>
      <c r="J17" s="42">
        <f t="shared" si="0"/>
        <v>816.22</v>
      </c>
      <c r="K17" s="17"/>
      <c r="L17" s="17"/>
      <c r="M17" s="17"/>
      <c r="N17" s="17"/>
      <c r="O17" s="17"/>
      <c r="P17" s="17"/>
    </row>
    <row r="18" spans="1:16" x14ac:dyDescent="0.3">
      <c r="B18" s="42" t="s">
        <v>34</v>
      </c>
      <c r="C18" s="42">
        <v>7</v>
      </c>
      <c r="D18" s="42" t="s">
        <v>7</v>
      </c>
      <c r="E18" s="42" t="s">
        <v>18</v>
      </c>
      <c r="F18" s="42" t="s">
        <v>9</v>
      </c>
      <c r="G18" s="42">
        <v>625</v>
      </c>
      <c r="H18" s="42">
        <v>22</v>
      </c>
      <c r="I18" s="42">
        <v>414.02</v>
      </c>
      <c r="J18" s="42">
        <f t="shared" si="0"/>
        <v>828.04</v>
      </c>
      <c r="K18" s="17"/>
      <c r="L18" s="17"/>
      <c r="M18" s="17"/>
      <c r="N18" s="17"/>
      <c r="O18" s="17"/>
      <c r="P18" s="17"/>
    </row>
    <row r="19" spans="1:16" x14ac:dyDescent="0.3">
      <c r="B19" s="42" t="s">
        <v>35</v>
      </c>
      <c r="C19" s="42">
        <v>8</v>
      </c>
      <c r="D19" s="42" t="s">
        <v>15</v>
      </c>
      <c r="E19" s="42" t="s">
        <v>19</v>
      </c>
      <c r="F19" s="42" t="s">
        <v>9</v>
      </c>
      <c r="G19" s="42">
        <v>701</v>
      </c>
      <c r="H19" s="42">
        <v>11</v>
      </c>
      <c r="I19" s="42">
        <v>428.36</v>
      </c>
      <c r="J19" s="42">
        <f t="shared" si="0"/>
        <v>856.72</v>
      </c>
      <c r="K19" s="17"/>
      <c r="L19" s="17"/>
      <c r="M19" s="17"/>
      <c r="N19" s="17"/>
      <c r="O19" s="17"/>
      <c r="P19" s="17"/>
    </row>
    <row r="20" spans="1:16" x14ac:dyDescent="0.3">
      <c r="B20" s="42" t="s">
        <v>36</v>
      </c>
      <c r="C20" s="42">
        <v>9</v>
      </c>
      <c r="D20" s="42" t="s">
        <v>15</v>
      </c>
      <c r="E20" s="42" t="s">
        <v>20</v>
      </c>
      <c r="F20" s="42" t="s">
        <v>9</v>
      </c>
      <c r="G20" s="42">
        <v>668</v>
      </c>
      <c r="H20" s="42">
        <v>11</v>
      </c>
      <c r="I20" s="42">
        <v>426.42</v>
      </c>
      <c r="J20" s="42">
        <f t="shared" si="0"/>
        <v>852.84</v>
      </c>
      <c r="K20" s="17"/>
      <c r="L20" s="17"/>
      <c r="M20" s="17"/>
      <c r="N20" s="17"/>
      <c r="O20" s="17"/>
      <c r="P20" s="17"/>
    </row>
    <row r="21" spans="1:16" x14ac:dyDescent="0.3">
      <c r="B21" s="2"/>
      <c r="K21">
        <f>J20*0.3</f>
        <v>255.852</v>
      </c>
    </row>
    <row r="23" spans="1:16" s="3" customFormat="1" x14ac:dyDescent="0.3">
      <c r="B23" s="7" t="s">
        <v>39</v>
      </c>
    </row>
    <row r="24" spans="1:16" s="3" customFormat="1" x14ac:dyDescent="0.3">
      <c r="A24" s="3" t="s">
        <v>22</v>
      </c>
      <c r="B24" s="3" t="s">
        <v>61</v>
      </c>
    </row>
    <row r="25" spans="1:16" s="3" customFormat="1" x14ac:dyDescent="0.3">
      <c r="A25" s="3" t="s">
        <v>23</v>
      </c>
      <c r="B25" s="3" t="s">
        <v>50</v>
      </c>
    </row>
    <row r="26" spans="1:16" s="3" customFormat="1" x14ac:dyDescent="0.3">
      <c r="A26" s="3" t="s">
        <v>24</v>
      </c>
      <c r="B26" s="3" t="s">
        <v>44</v>
      </c>
    </row>
    <row r="27" spans="1:16" x14ac:dyDescent="0.3">
      <c r="A27" s="3"/>
      <c r="B27" s="3"/>
      <c r="C27" s="3"/>
      <c r="D27" s="3"/>
      <c r="E27" s="3"/>
    </row>
    <row r="28" spans="1:16" x14ac:dyDescent="0.3">
      <c r="A28" s="3"/>
      <c r="B28" t="s">
        <v>43</v>
      </c>
      <c r="C28" s="3"/>
      <c r="D28" s="3"/>
      <c r="E28" s="3"/>
    </row>
    <row r="29" spans="1:16" x14ac:dyDescent="0.3">
      <c r="A29" s="3"/>
      <c r="B29" t="s">
        <v>51</v>
      </c>
      <c r="C29" s="3"/>
      <c r="D29" s="3"/>
      <c r="E29" s="3"/>
    </row>
    <row r="30" spans="1:16" x14ac:dyDescent="0.3">
      <c r="B30" s="10">
        <v>0</v>
      </c>
    </row>
    <row r="31" spans="1:16" x14ac:dyDescent="0.3">
      <c r="B31" s="10">
        <v>0.11</v>
      </c>
    </row>
    <row r="32" spans="1:16" x14ac:dyDescent="0.3">
      <c r="B32" s="10">
        <v>0.3</v>
      </c>
    </row>
    <row r="33" spans="2:2" x14ac:dyDescent="0.3">
      <c r="B33" s="10">
        <v>0.41</v>
      </c>
    </row>
    <row r="34" spans="2:2" x14ac:dyDescent="0.3">
      <c r="B34" s="10"/>
    </row>
    <row r="35" spans="2:2" x14ac:dyDescent="0.3">
      <c r="B35" s="10"/>
    </row>
    <row r="36" spans="2:2" x14ac:dyDescent="0.3">
      <c r="B36" s="10"/>
    </row>
    <row r="37" spans="2:2" x14ac:dyDescent="0.3">
      <c r="B37" s="10"/>
    </row>
    <row r="38" spans="2:2" x14ac:dyDescent="0.3">
      <c r="B38" s="10"/>
    </row>
    <row r="39" spans="2:2" x14ac:dyDescent="0.3">
      <c r="B39" s="10"/>
    </row>
    <row r="40" spans="2:2" x14ac:dyDescent="0.3">
      <c r="B40" s="10"/>
    </row>
    <row r="41" spans="2:2" x14ac:dyDescent="0.3">
      <c r="B41" s="10"/>
    </row>
    <row r="42" spans="2:2" x14ac:dyDescent="0.3">
      <c r="B42" s="10"/>
    </row>
    <row r="43" spans="2:2" x14ac:dyDescent="0.3">
      <c r="B43" s="10"/>
    </row>
    <row r="44" spans="2:2" x14ac:dyDescent="0.3">
      <c r="B44" s="10"/>
    </row>
    <row r="45" spans="2:2" x14ac:dyDescent="0.3">
      <c r="B45" s="10"/>
    </row>
    <row r="46" spans="2:2" x14ac:dyDescent="0.3">
      <c r="B46" s="10"/>
    </row>
    <row r="47" spans="2:2" x14ac:dyDescent="0.3">
      <c r="B47" s="10"/>
    </row>
    <row r="48" spans="2:2" x14ac:dyDescent="0.3">
      <c r="B48" s="10"/>
    </row>
    <row r="49" spans="2:2" x14ac:dyDescent="0.3">
      <c r="B49" s="10"/>
    </row>
    <row r="50" spans="2:2" x14ac:dyDescent="0.3">
      <c r="B50" s="11"/>
    </row>
    <row r="51" spans="2:2" x14ac:dyDescent="0.3">
      <c r="B51" s="10"/>
    </row>
    <row r="52" spans="2:2" x14ac:dyDescent="0.3">
      <c r="B52" s="10"/>
    </row>
    <row r="53" spans="2:2" x14ac:dyDescent="0.3">
      <c r="B53" s="10"/>
    </row>
    <row r="54" spans="2:2" x14ac:dyDescent="0.3">
      <c r="B54" s="10"/>
    </row>
    <row r="55" spans="2:2" x14ac:dyDescent="0.3">
      <c r="B55" s="10"/>
    </row>
    <row r="56" spans="2:2" x14ac:dyDescent="0.3">
      <c r="B56" s="10"/>
    </row>
    <row r="57" spans="2:2" x14ac:dyDescent="0.3">
      <c r="B57" s="10"/>
    </row>
    <row r="58" spans="2:2" x14ac:dyDescent="0.3">
      <c r="B58" s="10"/>
    </row>
    <row r="59" spans="2:2" x14ac:dyDescent="0.3">
      <c r="B59" s="10"/>
    </row>
    <row r="60" spans="2:2" x14ac:dyDescent="0.3">
      <c r="B60" s="10"/>
    </row>
    <row r="61" spans="2:2" x14ac:dyDescent="0.3">
      <c r="B61" s="10"/>
    </row>
    <row r="62" spans="2:2" x14ac:dyDescent="0.3">
      <c r="B62" s="10"/>
    </row>
    <row r="63" spans="2:2" x14ac:dyDescent="0.3">
      <c r="B63" s="10"/>
    </row>
    <row r="64" spans="2:2" x14ac:dyDescent="0.3">
      <c r="B64" s="10"/>
    </row>
    <row r="65" spans="2:2" x14ac:dyDescent="0.3">
      <c r="B65" s="10"/>
    </row>
    <row r="66" spans="2:2" x14ac:dyDescent="0.3">
      <c r="B66" s="10"/>
    </row>
    <row r="67" spans="2:2" x14ac:dyDescent="0.3">
      <c r="B67" s="10"/>
    </row>
    <row r="68" spans="2:2" x14ac:dyDescent="0.3">
      <c r="B68" s="10"/>
    </row>
    <row r="69" spans="2:2" x14ac:dyDescent="0.3">
      <c r="B69" s="10"/>
    </row>
    <row r="70" spans="2:2" x14ac:dyDescent="0.3">
      <c r="B70" s="10"/>
    </row>
    <row r="71" spans="2:2" x14ac:dyDescent="0.3">
      <c r="B71" s="10"/>
    </row>
    <row r="72" spans="2:2" x14ac:dyDescent="0.3">
      <c r="B72" s="10"/>
    </row>
    <row r="73" spans="2:2" x14ac:dyDescent="0.3">
      <c r="B73" s="10"/>
    </row>
    <row r="74" spans="2:2" x14ac:dyDescent="0.3">
      <c r="B74" s="10"/>
    </row>
    <row r="75" spans="2:2" x14ac:dyDescent="0.3">
      <c r="B75" s="10"/>
    </row>
    <row r="76" spans="2:2" x14ac:dyDescent="0.3">
      <c r="B76" s="10"/>
    </row>
    <row r="77" spans="2:2" x14ac:dyDescent="0.3">
      <c r="B77" s="10"/>
    </row>
    <row r="78" spans="2:2" x14ac:dyDescent="0.3">
      <c r="B78" s="10"/>
    </row>
    <row r="79" spans="2:2" x14ac:dyDescent="0.3">
      <c r="B79" s="10"/>
    </row>
    <row r="80" spans="2:2" x14ac:dyDescent="0.3">
      <c r="B80" s="10"/>
    </row>
    <row r="81" spans="2:2" x14ac:dyDescent="0.3">
      <c r="B81" s="10"/>
    </row>
    <row r="82" spans="2:2" x14ac:dyDescent="0.3">
      <c r="B82" s="10"/>
    </row>
    <row r="83" spans="2:2" x14ac:dyDescent="0.3">
      <c r="B83" s="10"/>
    </row>
    <row r="84" spans="2:2" x14ac:dyDescent="0.3">
      <c r="B84" s="10"/>
    </row>
    <row r="85" spans="2:2" x14ac:dyDescent="0.3">
      <c r="B85" s="10"/>
    </row>
    <row r="86" spans="2:2" x14ac:dyDescent="0.3">
      <c r="B86" s="10"/>
    </row>
    <row r="87" spans="2:2" x14ac:dyDescent="0.3">
      <c r="B87" s="10"/>
    </row>
    <row r="88" spans="2:2" x14ac:dyDescent="0.3">
      <c r="B88" s="10"/>
    </row>
    <row r="89" spans="2:2" x14ac:dyDescent="0.3">
      <c r="B89" s="10"/>
    </row>
    <row r="90" spans="2:2" x14ac:dyDescent="0.3">
      <c r="B90" s="10"/>
    </row>
    <row r="91" spans="2:2" x14ac:dyDescent="0.3">
      <c r="B91" s="10"/>
    </row>
    <row r="92" spans="2:2" x14ac:dyDescent="0.3">
      <c r="B92" s="10"/>
    </row>
    <row r="93" spans="2:2" x14ac:dyDescent="0.3">
      <c r="B93" s="10"/>
    </row>
    <row r="94" spans="2:2" x14ac:dyDescent="0.3">
      <c r="B94" s="10"/>
    </row>
    <row r="95" spans="2:2" x14ac:dyDescent="0.3">
      <c r="B95" s="10"/>
    </row>
    <row r="96" spans="2:2" x14ac:dyDescent="0.3">
      <c r="B96" s="10"/>
    </row>
    <row r="97" spans="2:2" x14ac:dyDescent="0.3">
      <c r="B97" s="10"/>
    </row>
    <row r="98" spans="2:2" x14ac:dyDescent="0.3">
      <c r="B98" s="10"/>
    </row>
    <row r="99" spans="2:2" x14ac:dyDescent="0.3">
      <c r="B99" s="10"/>
    </row>
    <row r="100" spans="2:2" x14ac:dyDescent="0.3">
      <c r="B100" s="10"/>
    </row>
    <row r="101" spans="2:2" x14ac:dyDescent="0.3">
      <c r="B101" s="10"/>
    </row>
    <row r="102" spans="2:2" x14ac:dyDescent="0.3">
      <c r="B102" s="10"/>
    </row>
    <row r="103" spans="2:2" x14ac:dyDescent="0.3">
      <c r="B103" s="10"/>
    </row>
    <row r="104" spans="2:2" x14ac:dyDescent="0.3">
      <c r="B104" s="10"/>
    </row>
    <row r="105" spans="2:2" x14ac:dyDescent="0.3">
      <c r="B105" s="10"/>
    </row>
    <row r="106" spans="2:2" x14ac:dyDescent="0.3">
      <c r="B106" s="10"/>
    </row>
    <row r="107" spans="2:2" x14ac:dyDescent="0.3">
      <c r="B107" s="10"/>
    </row>
    <row r="108" spans="2:2" x14ac:dyDescent="0.3">
      <c r="B108" s="10"/>
    </row>
    <row r="109" spans="2:2" x14ac:dyDescent="0.3">
      <c r="B109" s="10"/>
    </row>
    <row r="110" spans="2:2" x14ac:dyDescent="0.3">
      <c r="B110" s="10"/>
    </row>
    <row r="111" spans="2:2" x14ac:dyDescent="0.3">
      <c r="B111" s="10"/>
    </row>
    <row r="112" spans="2:2" x14ac:dyDescent="0.3">
      <c r="B112" s="10"/>
    </row>
    <row r="113" spans="2:2" x14ac:dyDescent="0.3">
      <c r="B113" s="10"/>
    </row>
    <row r="114" spans="2:2" x14ac:dyDescent="0.3">
      <c r="B114" s="10"/>
    </row>
    <row r="115" spans="2:2" x14ac:dyDescent="0.3">
      <c r="B115" s="10"/>
    </row>
    <row r="116" spans="2:2" x14ac:dyDescent="0.3">
      <c r="B116" s="10"/>
    </row>
    <row r="117" spans="2:2" x14ac:dyDescent="0.3">
      <c r="B117" s="10"/>
    </row>
    <row r="118" spans="2:2" x14ac:dyDescent="0.3">
      <c r="B118" s="10"/>
    </row>
    <row r="119" spans="2:2" x14ac:dyDescent="0.3">
      <c r="B119" s="10"/>
    </row>
    <row r="120" spans="2:2" x14ac:dyDescent="0.3">
      <c r="B120" s="10"/>
    </row>
    <row r="121" spans="2:2" x14ac:dyDescent="0.3">
      <c r="B121" s="10"/>
    </row>
    <row r="122" spans="2:2" x14ac:dyDescent="0.3">
      <c r="B122" s="10"/>
    </row>
    <row r="123" spans="2:2" x14ac:dyDescent="0.3">
      <c r="B123" s="10"/>
    </row>
    <row r="124" spans="2:2" x14ac:dyDescent="0.3">
      <c r="B124" s="10"/>
    </row>
    <row r="125" spans="2:2" x14ac:dyDescent="0.3">
      <c r="B125" s="10"/>
    </row>
    <row r="126" spans="2:2" x14ac:dyDescent="0.3">
      <c r="B126" s="10"/>
    </row>
    <row r="127" spans="2:2" x14ac:dyDescent="0.3">
      <c r="B127" s="10"/>
    </row>
    <row r="128" spans="2:2" x14ac:dyDescent="0.3">
      <c r="B128" s="10"/>
    </row>
    <row r="129" spans="2:2" x14ac:dyDescent="0.3">
      <c r="B129" s="10"/>
    </row>
    <row r="130" spans="2:2" x14ac:dyDescent="0.3">
      <c r="B130" s="10"/>
    </row>
    <row r="131" spans="2:2" x14ac:dyDescent="0.3">
      <c r="B131" s="10"/>
    </row>
    <row r="132" spans="2:2" x14ac:dyDescent="0.3">
      <c r="B132" s="10"/>
    </row>
    <row r="133" spans="2:2" x14ac:dyDescent="0.3">
      <c r="B133" s="10"/>
    </row>
    <row r="134" spans="2:2" x14ac:dyDescent="0.3">
      <c r="B134" s="10"/>
    </row>
    <row r="135" spans="2:2" x14ac:dyDescent="0.3">
      <c r="B135" s="10"/>
    </row>
    <row r="136" spans="2:2" x14ac:dyDescent="0.3">
      <c r="B136" s="10"/>
    </row>
    <row r="137" spans="2:2" x14ac:dyDescent="0.3">
      <c r="B137" s="10"/>
    </row>
    <row r="138" spans="2:2" x14ac:dyDescent="0.3">
      <c r="B138" s="10"/>
    </row>
    <row r="139" spans="2:2" x14ac:dyDescent="0.3">
      <c r="B139" s="10"/>
    </row>
    <row r="140" spans="2:2" x14ac:dyDescent="0.3">
      <c r="B140" s="10"/>
    </row>
    <row r="141" spans="2:2" x14ac:dyDescent="0.3">
      <c r="B141" s="10"/>
    </row>
    <row r="142" spans="2:2" x14ac:dyDescent="0.3">
      <c r="B142" s="10"/>
    </row>
    <row r="143" spans="2:2" x14ac:dyDescent="0.3">
      <c r="B143" s="10"/>
    </row>
    <row r="144" spans="2:2" x14ac:dyDescent="0.3">
      <c r="B144" s="10"/>
    </row>
    <row r="145" spans="2:2" x14ac:dyDescent="0.3">
      <c r="B145" s="10"/>
    </row>
    <row r="146" spans="2:2" x14ac:dyDescent="0.3">
      <c r="B146" s="10"/>
    </row>
    <row r="147" spans="2:2" x14ac:dyDescent="0.3">
      <c r="B147" s="10"/>
    </row>
    <row r="148" spans="2:2" x14ac:dyDescent="0.3">
      <c r="B148" s="10"/>
    </row>
    <row r="149" spans="2:2" x14ac:dyDescent="0.3">
      <c r="B149" s="10"/>
    </row>
    <row r="150" spans="2:2" x14ac:dyDescent="0.3">
      <c r="B150" s="10"/>
    </row>
    <row r="151" spans="2:2" x14ac:dyDescent="0.3">
      <c r="B151" s="10"/>
    </row>
    <row r="152" spans="2:2" x14ac:dyDescent="0.3">
      <c r="B152" s="10"/>
    </row>
    <row r="153" spans="2:2" x14ac:dyDescent="0.3">
      <c r="B153" s="10"/>
    </row>
    <row r="154" spans="2:2" x14ac:dyDescent="0.3">
      <c r="B154" s="10"/>
    </row>
    <row r="155" spans="2:2" x14ac:dyDescent="0.3">
      <c r="B155" s="10"/>
    </row>
    <row r="156" spans="2:2" x14ac:dyDescent="0.3">
      <c r="B156" s="10"/>
    </row>
    <row r="157" spans="2:2" x14ac:dyDescent="0.3">
      <c r="B157" s="10"/>
    </row>
    <row r="158" spans="2:2" x14ac:dyDescent="0.3">
      <c r="B158" s="10"/>
    </row>
    <row r="159" spans="2:2" x14ac:dyDescent="0.3">
      <c r="B159" s="10"/>
    </row>
    <row r="160" spans="2:2" x14ac:dyDescent="0.3">
      <c r="B160" s="10"/>
    </row>
    <row r="161" spans="2:2" x14ac:dyDescent="0.3">
      <c r="B161" s="10"/>
    </row>
    <row r="162" spans="2:2" x14ac:dyDescent="0.3">
      <c r="B162" s="10"/>
    </row>
    <row r="163" spans="2:2" x14ac:dyDescent="0.3">
      <c r="B163" s="10"/>
    </row>
    <row r="164" spans="2:2" x14ac:dyDescent="0.3">
      <c r="B164" s="10"/>
    </row>
    <row r="165" spans="2:2" x14ac:dyDescent="0.3">
      <c r="B165" s="10"/>
    </row>
    <row r="166" spans="2:2" x14ac:dyDescent="0.3">
      <c r="B166" s="10"/>
    </row>
    <row r="167" spans="2:2" x14ac:dyDescent="0.3">
      <c r="B167" s="10"/>
    </row>
    <row r="168" spans="2:2" x14ac:dyDescent="0.3">
      <c r="B168" s="10"/>
    </row>
    <row r="169" spans="2:2" x14ac:dyDescent="0.3">
      <c r="B169" s="10"/>
    </row>
    <row r="170" spans="2:2" x14ac:dyDescent="0.3">
      <c r="B170" s="10"/>
    </row>
    <row r="171" spans="2:2" x14ac:dyDescent="0.3">
      <c r="B171" s="10"/>
    </row>
    <row r="172" spans="2:2" x14ac:dyDescent="0.3">
      <c r="B172" s="10"/>
    </row>
    <row r="173" spans="2:2" x14ac:dyDescent="0.3">
      <c r="B173" s="10"/>
    </row>
    <row r="174" spans="2:2" x14ac:dyDescent="0.3">
      <c r="B174" s="10"/>
    </row>
    <row r="175" spans="2:2" x14ac:dyDescent="0.3">
      <c r="B175" s="10"/>
    </row>
    <row r="176" spans="2:2" x14ac:dyDescent="0.3">
      <c r="B176" s="10"/>
    </row>
    <row r="177" spans="2:2" x14ac:dyDescent="0.3">
      <c r="B177" s="10"/>
    </row>
    <row r="178" spans="2:2" x14ac:dyDescent="0.3">
      <c r="B178" s="10"/>
    </row>
    <row r="179" spans="2:2" x14ac:dyDescent="0.3">
      <c r="B179" s="10"/>
    </row>
    <row r="180" spans="2:2" x14ac:dyDescent="0.3">
      <c r="B180" s="10"/>
    </row>
    <row r="181" spans="2:2" x14ac:dyDescent="0.3">
      <c r="B181" s="10"/>
    </row>
    <row r="182" spans="2:2" x14ac:dyDescent="0.3">
      <c r="B182" s="10"/>
    </row>
    <row r="183" spans="2:2" x14ac:dyDescent="0.3">
      <c r="B183" s="10"/>
    </row>
    <row r="184" spans="2:2" x14ac:dyDescent="0.3">
      <c r="B184" s="10"/>
    </row>
    <row r="185" spans="2:2" x14ac:dyDescent="0.3">
      <c r="B185" s="10"/>
    </row>
    <row r="186" spans="2:2" x14ac:dyDescent="0.3">
      <c r="B186" s="10"/>
    </row>
    <row r="187" spans="2:2" x14ac:dyDescent="0.3">
      <c r="B187" s="10"/>
    </row>
    <row r="188" spans="2:2" x14ac:dyDescent="0.3">
      <c r="B188" s="10"/>
    </row>
    <row r="189" spans="2:2" x14ac:dyDescent="0.3">
      <c r="B189" s="10"/>
    </row>
    <row r="190" spans="2:2" x14ac:dyDescent="0.3">
      <c r="B190" s="10"/>
    </row>
    <row r="191" spans="2:2" x14ac:dyDescent="0.3">
      <c r="B191" s="10"/>
    </row>
    <row r="192" spans="2:2" x14ac:dyDescent="0.3">
      <c r="B192" s="10"/>
    </row>
    <row r="193" spans="2:2" x14ac:dyDescent="0.3">
      <c r="B193" s="10"/>
    </row>
    <row r="194" spans="2:2" x14ac:dyDescent="0.3">
      <c r="B194" s="10"/>
    </row>
    <row r="195" spans="2:2" x14ac:dyDescent="0.3">
      <c r="B195" s="10"/>
    </row>
    <row r="196" spans="2:2" x14ac:dyDescent="0.3">
      <c r="B196" s="10"/>
    </row>
    <row r="197" spans="2:2" x14ac:dyDescent="0.3">
      <c r="B197" s="10"/>
    </row>
    <row r="198" spans="2:2" x14ac:dyDescent="0.3">
      <c r="B198" s="10"/>
    </row>
    <row r="199" spans="2:2" x14ac:dyDescent="0.3">
      <c r="B199" s="10"/>
    </row>
    <row r="200" spans="2:2" x14ac:dyDescent="0.3">
      <c r="B200" s="10"/>
    </row>
    <row r="201" spans="2:2" x14ac:dyDescent="0.3">
      <c r="B201" s="10"/>
    </row>
    <row r="202" spans="2:2" x14ac:dyDescent="0.3">
      <c r="B202" s="10"/>
    </row>
    <row r="203" spans="2:2" x14ac:dyDescent="0.3">
      <c r="B203" s="10"/>
    </row>
    <row r="204" spans="2:2" x14ac:dyDescent="0.3">
      <c r="B204" s="10"/>
    </row>
    <row r="205" spans="2:2" x14ac:dyDescent="0.3">
      <c r="B205" s="10"/>
    </row>
    <row r="206" spans="2:2" x14ac:dyDescent="0.3">
      <c r="B206" s="10"/>
    </row>
    <row r="207" spans="2:2" x14ac:dyDescent="0.3">
      <c r="B207" s="10"/>
    </row>
    <row r="208" spans="2:2" x14ac:dyDescent="0.3">
      <c r="B208" s="10"/>
    </row>
    <row r="209" spans="2:2" x14ac:dyDescent="0.3">
      <c r="B209" s="10"/>
    </row>
    <row r="210" spans="2:2" x14ac:dyDescent="0.3">
      <c r="B210" s="10"/>
    </row>
    <row r="211" spans="2:2" x14ac:dyDescent="0.3">
      <c r="B211" s="10"/>
    </row>
    <row r="212" spans="2:2" x14ac:dyDescent="0.3">
      <c r="B212" s="10"/>
    </row>
    <row r="213" spans="2:2" x14ac:dyDescent="0.3">
      <c r="B213" s="10"/>
    </row>
    <row r="214" spans="2:2" x14ac:dyDescent="0.3">
      <c r="B214" s="10"/>
    </row>
    <row r="215" spans="2:2" x14ac:dyDescent="0.3">
      <c r="B215" s="10"/>
    </row>
    <row r="216" spans="2:2" x14ac:dyDescent="0.3">
      <c r="B216" s="10"/>
    </row>
    <row r="217" spans="2:2" x14ac:dyDescent="0.3">
      <c r="B217" s="10"/>
    </row>
    <row r="218" spans="2:2" x14ac:dyDescent="0.3">
      <c r="B218" s="10"/>
    </row>
    <row r="219" spans="2:2" x14ac:dyDescent="0.3">
      <c r="B219" s="10"/>
    </row>
    <row r="220" spans="2:2" x14ac:dyDescent="0.3">
      <c r="B220" s="10"/>
    </row>
    <row r="221" spans="2:2" x14ac:dyDescent="0.3">
      <c r="B221" s="10"/>
    </row>
    <row r="222" spans="2:2" x14ac:dyDescent="0.3">
      <c r="B222" s="10"/>
    </row>
    <row r="223" spans="2:2" x14ac:dyDescent="0.3">
      <c r="B223" s="10"/>
    </row>
    <row r="224" spans="2:2" x14ac:dyDescent="0.3">
      <c r="B224" s="10"/>
    </row>
    <row r="225" spans="2:2" x14ac:dyDescent="0.3">
      <c r="B225" s="10"/>
    </row>
    <row r="226" spans="2:2" x14ac:dyDescent="0.3">
      <c r="B226" s="10"/>
    </row>
    <row r="227" spans="2:2" x14ac:dyDescent="0.3">
      <c r="B227" s="10"/>
    </row>
    <row r="228" spans="2:2" x14ac:dyDescent="0.3">
      <c r="B228" s="10"/>
    </row>
    <row r="229" spans="2:2" x14ac:dyDescent="0.3">
      <c r="B229" s="10"/>
    </row>
    <row r="230" spans="2:2" x14ac:dyDescent="0.3">
      <c r="B230" s="10"/>
    </row>
    <row r="231" spans="2:2" x14ac:dyDescent="0.3">
      <c r="B231" s="10"/>
    </row>
    <row r="232" spans="2:2" x14ac:dyDescent="0.3">
      <c r="B232" s="10"/>
    </row>
    <row r="233" spans="2:2" x14ac:dyDescent="0.3">
      <c r="B233" s="10"/>
    </row>
    <row r="234" spans="2:2" x14ac:dyDescent="0.3">
      <c r="B234" s="10"/>
    </row>
    <row r="235" spans="2:2" x14ac:dyDescent="0.3">
      <c r="B235" s="10"/>
    </row>
    <row r="236" spans="2:2" x14ac:dyDescent="0.3">
      <c r="B236" s="10"/>
    </row>
    <row r="237" spans="2:2" x14ac:dyDescent="0.3">
      <c r="B237" s="10"/>
    </row>
    <row r="238" spans="2:2" x14ac:dyDescent="0.3">
      <c r="B238" s="10"/>
    </row>
    <row r="239" spans="2:2" x14ac:dyDescent="0.3">
      <c r="B239" s="10"/>
    </row>
    <row r="240" spans="2:2" x14ac:dyDescent="0.3">
      <c r="B240" s="10"/>
    </row>
    <row r="241" spans="2:2" x14ac:dyDescent="0.3">
      <c r="B241" s="10"/>
    </row>
    <row r="242" spans="2:2" x14ac:dyDescent="0.3">
      <c r="B242" s="10"/>
    </row>
    <row r="243" spans="2:2" x14ac:dyDescent="0.3">
      <c r="B243" s="10"/>
    </row>
    <row r="244" spans="2:2" x14ac:dyDescent="0.3">
      <c r="B244" s="10"/>
    </row>
    <row r="245" spans="2:2" x14ac:dyDescent="0.3">
      <c r="B245" s="10"/>
    </row>
    <row r="246" spans="2:2" x14ac:dyDescent="0.3">
      <c r="B246" s="10"/>
    </row>
    <row r="247" spans="2:2" x14ac:dyDescent="0.3">
      <c r="B247" s="10"/>
    </row>
    <row r="248" spans="2:2" x14ac:dyDescent="0.3">
      <c r="B248" s="10"/>
    </row>
    <row r="249" spans="2:2" x14ac:dyDescent="0.3">
      <c r="B249" s="10"/>
    </row>
    <row r="250" spans="2:2" x14ac:dyDescent="0.3">
      <c r="B250" s="10"/>
    </row>
    <row r="251" spans="2:2" x14ac:dyDescent="0.3">
      <c r="B251" s="10"/>
    </row>
    <row r="252" spans="2:2" x14ac:dyDescent="0.3">
      <c r="B252" s="10"/>
    </row>
    <row r="253" spans="2:2" x14ac:dyDescent="0.3">
      <c r="B253" s="10"/>
    </row>
    <row r="254" spans="2:2" x14ac:dyDescent="0.3">
      <c r="B254" s="10"/>
    </row>
    <row r="255" spans="2:2" x14ac:dyDescent="0.3">
      <c r="B255" s="10"/>
    </row>
    <row r="256" spans="2:2" x14ac:dyDescent="0.3">
      <c r="B256" s="10"/>
    </row>
    <row r="257" spans="2:2" x14ac:dyDescent="0.3">
      <c r="B257" s="10"/>
    </row>
    <row r="258" spans="2:2" x14ac:dyDescent="0.3">
      <c r="B258" s="10"/>
    </row>
    <row r="259" spans="2:2" x14ac:dyDescent="0.3">
      <c r="B259" s="10"/>
    </row>
    <row r="260" spans="2:2" x14ac:dyDescent="0.3">
      <c r="B260" s="10"/>
    </row>
    <row r="261" spans="2:2" x14ac:dyDescent="0.3">
      <c r="B261" s="10"/>
    </row>
    <row r="262" spans="2:2" x14ac:dyDescent="0.3">
      <c r="B262" s="10"/>
    </row>
    <row r="263" spans="2:2" x14ac:dyDescent="0.3">
      <c r="B263" s="10"/>
    </row>
    <row r="264" spans="2:2" x14ac:dyDescent="0.3">
      <c r="B264" s="10"/>
    </row>
    <row r="265" spans="2:2" x14ac:dyDescent="0.3">
      <c r="B265" s="10"/>
    </row>
    <row r="266" spans="2:2" x14ac:dyDescent="0.3">
      <c r="B266" s="10"/>
    </row>
    <row r="267" spans="2:2" x14ac:dyDescent="0.3">
      <c r="B267" s="10"/>
    </row>
    <row r="268" spans="2:2" x14ac:dyDescent="0.3">
      <c r="B268" s="10"/>
    </row>
    <row r="269" spans="2:2" x14ac:dyDescent="0.3">
      <c r="B269" s="10"/>
    </row>
    <row r="270" spans="2:2" x14ac:dyDescent="0.3">
      <c r="B270" s="10"/>
    </row>
    <row r="271" spans="2:2" x14ac:dyDescent="0.3">
      <c r="B271" s="10"/>
    </row>
    <row r="272" spans="2:2" x14ac:dyDescent="0.3">
      <c r="B272" s="10"/>
    </row>
    <row r="273" spans="2:2" x14ac:dyDescent="0.3">
      <c r="B273" s="10"/>
    </row>
    <row r="274" spans="2:2" x14ac:dyDescent="0.3">
      <c r="B274" s="10"/>
    </row>
    <row r="275" spans="2:2" x14ac:dyDescent="0.3">
      <c r="B275" s="10"/>
    </row>
    <row r="276" spans="2:2" x14ac:dyDescent="0.3">
      <c r="B276" s="10"/>
    </row>
    <row r="277" spans="2:2" x14ac:dyDescent="0.3">
      <c r="B277" s="10"/>
    </row>
    <row r="278" spans="2:2" x14ac:dyDescent="0.3">
      <c r="B278" s="10"/>
    </row>
    <row r="279" spans="2:2" x14ac:dyDescent="0.3">
      <c r="B279" s="10"/>
    </row>
    <row r="280" spans="2:2" x14ac:dyDescent="0.3">
      <c r="B280" s="10"/>
    </row>
    <row r="281" spans="2:2" x14ac:dyDescent="0.3">
      <c r="B281" s="10"/>
    </row>
    <row r="282" spans="2:2" x14ac:dyDescent="0.3">
      <c r="B282" s="10"/>
    </row>
    <row r="283" spans="2:2" x14ac:dyDescent="0.3">
      <c r="B283" s="10"/>
    </row>
    <row r="284" spans="2:2" x14ac:dyDescent="0.3">
      <c r="B284" s="10"/>
    </row>
    <row r="285" spans="2:2" x14ac:dyDescent="0.3">
      <c r="B285" s="10"/>
    </row>
    <row r="286" spans="2:2" x14ac:dyDescent="0.3">
      <c r="B286" s="10"/>
    </row>
    <row r="287" spans="2:2" x14ac:dyDescent="0.3">
      <c r="B287" s="10"/>
    </row>
    <row r="288" spans="2:2" x14ac:dyDescent="0.3">
      <c r="B288" s="10"/>
    </row>
    <row r="289" spans="2:2" x14ac:dyDescent="0.3">
      <c r="B289" s="10"/>
    </row>
    <row r="290" spans="2:2" x14ac:dyDescent="0.3">
      <c r="B290" s="10"/>
    </row>
    <row r="291" spans="2:2" x14ac:dyDescent="0.3">
      <c r="B291" s="10"/>
    </row>
    <row r="292" spans="2:2" x14ac:dyDescent="0.3">
      <c r="B292" s="10"/>
    </row>
    <row r="293" spans="2:2" x14ac:dyDescent="0.3">
      <c r="B293" s="10"/>
    </row>
    <row r="294" spans="2:2" x14ac:dyDescent="0.3">
      <c r="B294" s="10"/>
    </row>
    <row r="295" spans="2:2" x14ac:dyDescent="0.3">
      <c r="B295" s="10"/>
    </row>
    <row r="296" spans="2:2" x14ac:dyDescent="0.3">
      <c r="B296" s="10"/>
    </row>
    <row r="297" spans="2:2" x14ac:dyDescent="0.3">
      <c r="B297" s="10"/>
    </row>
    <row r="298" spans="2:2" x14ac:dyDescent="0.3">
      <c r="B298" s="10"/>
    </row>
    <row r="299" spans="2:2" x14ac:dyDescent="0.3">
      <c r="B299" s="10"/>
    </row>
    <row r="300" spans="2:2" x14ac:dyDescent="0.3">
      <c r="B300" s="10"/>
    </row>
    <row r="301" spans="2:2" x14ac:dyDescent="0.3">
      <c r="B301" s="10"/>
    </row>
    <row r="302" spans="2:2" x14ac:dyDescent="0.3">
      <c r="B302" s="10"/>
    </row>
    <row r="303" spans="2:2" x14ac:dyDescent="0.3">
      <c r="B303" s="10"/>
    </row>
    <row r="304" spans="2:2" x14ac:dyDescent="0.3">
      <c r="B304" s="10"/>
    </row>
    <row r="305" spans="2:2" x14ac:dyDescent="0.3">
      <c r="B305" s="10"/>
    </row>
    <row r="306" spans="2:2" x14ac:dyDescent="0.3">
      <c r="B306" s="10"/>
    </row>
    <row r="307" spans="2:2" x14ac:dyDescent="0.3">
      <c r="B307" s="10"/>
    </row>
    <row r="308" spans="2:2" x14ac:dyDescent="0.3">
      <c r="B308" s="10"/>
    </row>
    <row r="309" spans="2:2" x14ac:dyDescent="0.3">
      <c r="B309" s="10"/>
    </row>
    <row r="310" spans="2:2" x14ac:dyDescent="0.3">
      <c r="B310" s="10"/>
    </row>
    <row r="311" spans="2:2" x14ac:dyDescent="0.3">
      <c r="B311" s="10"/>
    </row>
    <row r="312" spans="2:2" x14ac:dyDescent="0.3">
      <c r="B312" s="10"/>
    </row>
    <row r="313" spans="2:2" x14ac:dyDescent="0.3">
      <c r="B313" s="10"/>
    </row>
    <row r="314" spans="2:2" x14ac:dyDescent="0.3">
      <c r="B314" s="10"/>
    </row>
    <row r="315" spans="2:2" x14ac:dyDescent="0.3">
      <c r="B315" s="10"/>
    </row>
    <row r="316" spans="2:2" x14ac:dyDescent="0.3">
      <c r="B316" s="10"/>
    </row>
    <row r="317" spans="2:2" x14ac:dyDescent="0.3">
      <c r="B317" s="10"/>
    </row>
    <row r="318" spans="2:2" x14ac:dyDescent="0.3">
      <c r="B318" s="10"/>
    </row>
    <row r="319" spans="2:2" x14ac:dyDescent="0.3">
      <c r="B319" s="10"/>
    </row>
    <row r="320" spans="2:2" x14ac:dyDescent="0.3">
      <c r="B320" s="10"/>
    </row>
    <row r="321" spans="2:2" x14ac:dyDescent="0.3">
      <c r="B321" s="10"/>
    </row>
    <row r="322" spans="2:2" x14ac:dyDescent="0.3">
      <c r="B322" s="10"/>
    </row>
    <row r="323" spans="2:2" x14ac:dyDescent="0.3">
      <c r="B323" s="10"/>
    </row>
    <row r="324" spans="2:2" x14ac:dyDescent="0.3">
      <c r="B324" s="10"/>
    </row>
    <row r="325" spans="2:2" x14ac:dyDescent="0.3">
      <c r="B325" s="10"/>
    </row>
    <row r="326" spans="2:2" x14ac:dyDescent="0.3">
      <c r="B326" s="10"/>
    </row>
    <row r="327" spans="2:2" x14ac:dyDescent="0.3">
      <c r="B327" s="10"/>
    </row>
    <row r="328" spans="2:2" x14ac:dyDescent="0.3">
      <c r="B328" s="10"/>
    </row>
    <row r="329" spans="2:2" x14ac:dyDescent="0.3">
      <c r="B329" s="10"/>
    </row>
    <row r="330" spans="2:2" x14ac:dyDescent="0.3">
      <c r="B330" s="10"/>
    </row>
    <row r="331" spans="2:2" x14ac:dyDescent="0.3">
      <c r="B331" s="10"/>
    </row>
    <row r="332" spans="2:2" x14ac:dyDescent="0.3">
      <c r="B332" s="10"/>
    </row>
    <row r="333" spans="2:2" x14ac:dyDescent="0.3">
      <c r="B333" s="10"/>
    </row>
    <row r="334" spans="2:2" x14ac:dyDescent="0.3">
      <c r="B334" s="10"/>
    </row>
    <row r="335" spans="2:2" x14ac:dyDescent="0.3">
      <c r="B335" s="10"/>
    </row>
    <row r="336" spans="2:2" x14ac:dyDescent="0.3">
      <c r="B336" s="10"/>
    </row>
    <row r="337" spans="2:2" x14ac:dyDescent="0.3">
      <c r="B337" s="10"/>
    </row>
    <row r="338" spans="2:2" x14ac:dyDescent="0.3">
      <c r="B338" s="10"/>
    </row>
    <row r="339" spans="2:2" x14ac:dyDescent="0.3">
      <c r="B339" s="10"/>
    </row>
    <row r="340" spans="2:2" x14ac:dyDescent="0.3">
      <c r="B340" s="10"/>
    </row>
    <row r="341" spans="2:2" x14ac:dyDescent="0.3">
      <c r="B341" s="10"/>
    </row>
    <row r="342" spans="2:2" x14ac:dyDescent="0.3">
      <c r="B342" s="10"/>
    </row>
    <row r="343" spans="2:2" x14ac:dyDescent="0.3">
      <c r="B343" s="10"/>
    </row>
    <row r="344" spans="2:2" x14ac:dyDescent="0.3">
      <c r="B344" s="10"/>
    </row>
    <row r="345" spans="2:2" x14ac:dyDescent="0.3">
      <c r="B345" s="10"/>
    </row>
    <row r="346" spans="2:2" x14ac:dyDescent="0.3">
      <c r="B346" s="10"/>
    </row>
    <row r="347" spans="2:2" x14ac:dyDescent="0.3">
      <c r="B347" s="10"/>
    </row>
    <row r="348" spans="2:2" x14ac:dyDescent="0.3">
      <c r="B348" s="10"/>
    </row>
    <row r="349" spans="2:2" x14ac:dyDescent="0.3">
      <c r="B349" s="10"/>
    </row>
    <row r="350" spans="2:2" x14ac:dyDescent="0.3">
      <c r="B350" s="10"/>
    </row>
    <row r="351" spans="2:2" x14ac:dyDescent="0.3">
      <c r="B351" s="10"/>
    </row>
    <row r="352" spans="2:2" x14ac:dyDescent="0.3">
      <c r="B352" s="10"/>
    </row>
    <row r="353" spans="2:2" x14ac:dyDescent="0.3">
      <c r="B353" s="10"/>
    </row>
    <row r="354" spans="2:2" x14ac:dyDescent="0.3">
      <c r="B354" s="10"/>
    </row>
    <row r="355" spans="2:2" x14ac:dyDescent="0.3">
      <c r="B355" s="10"/>
    </row>
    <row r="356" spans="2:2" x14ac:dyDescent="0.3">
      <c r="B356" s="10"/>
    </row>
    <row r="357" spans="2:2" x14ac:dyDescent="0.3">
      <c r="B357" s="10"/>
    </row>
    <row r="358" spans="2:2" x14ac:dyDescent="0.3">
      <c r="B358" s="10"/>
    </row>
    <row r="359" spans="2:2" x14ac:dyDescent="0.3">
      <c r="B359" s="10"/>
    </row>
    <row r="360" spans="2:2" x14ac:dyDescent="0.3">
      <c r="B360" s="10"/>
    </row>
    <row r="361" spans="2:2" x14ac:dyDescent="0.3">
      <c r="B361" s="10"/>
    </row>
    <row r="362" spans="2:2" x14ac:dyDescent="0.3">
      <c r="B362" s="10"/>
    </row>
    <row r="363" spans="2:2" x14ac:dyDescent="0.3">
      <c r="B363" s="10"/>
    </row>
    <row r="364" spans="2:2" x14ac:dyDescent="0.3">
      <c r="B364" s="10"/>
    </row>
    <row r="365" spans="2:2" x14ac:dyDescent="0.3">
      <c r="B365" s="10"/>
    </row>
    <row r="366" spans="2:2" x14ac:dyDescent="0.3">
      <c r="B366" s="10"/>
    </row>
    <row r="367" spans="2:2" x14ac:dyDescent="0.3">
      <c r="B367" s="10"/>
    </row>
    <row r="368" spans="2:2" x14ac:dyDescent="0.3">
      <c r="B368" s="10"/>
    </row>
    <row r="369" spans="2:2" x14ac:dyDescent="0.3">
      <c r="B369" s="10"/>
    </row>
    <row r="370" spans="2:2" x14ac:dyDescent="0.3">
      <c r="B370" s="10"/>
    </row>
    <row r="371" spans="2:2" x14ac:dyDescent="0.3">
      <c r="B371" s="10"/>
    </row>
    <row r="372" spans="2:2" x14ac:dyDescent="0.3">
      <c r="B372" s="10"/>
    </row>
    <row r="373" spans="2:2" x14ac:dyDescent="0.3">
      <c r="B373" s="10"/>
    </row>
    <row r="374" spans="2:2" x14ac:dyDescent="0.3">
      <c r="B374" s="10"/>
    </row>
    <row r="375" spans="2:2" x14ac:dyDescent="0.3">
      <c r="B375" s="10"/>
    </row>
    <row r="376" spans="2:2" x14ac:dyDescent="0.3">
      <c r="B376" s="10"/>
    </row>
    <row r="377" spans="2:2" x14ac:dyDescent="0.3">
      <c r="B377" s="10"/>
    </row>
    <row r="378" spans="2:2" x14ac:dyDescent="0.3">
      <c r="B378" s="10"/>
    </row>
    <row r="379" spans="2:2" x14ac:dyDescent="0.3">
      <c r="B379" s="10"/>
    </row>
    <row r="380" spans="2:2" x14ac:dyDescent="0.3">
      <c r="B380" s="10"/>
    </row>
    <row r="381" spans="2:2" x14ac:dyDescent="0.3">
      <c r="B381" s="10"/>
    </row>
    <row r="382" spans="2:2" x14ac:dyDescent="0.3">
      <c r="B382" s="10"/>
    </row>
    <row r="383" spans="2:2" x14ac:dyDescent="0.3">
      <c r="B383" s="10"/>
    </row>
    <row r="384" spans="2:2" x14ac:dyDescent="0.3">
      <c r="B384" s="10"/>
    </row>
    <row r="385" spans="2:2" x14ac:dyDescent="0.3">
      <c r="B385" s="10"/>
    </row>
    <row r="386" spans="2:2" x14ac:dyDescent="0.3">
      <c r="B386" s="10"/>
    </row>
    <row r="387" spans="2:2" x14ac:dyDescent="0.3">
      <c r="B387" s="10"/>
    </row>
    <row r="388" spans="2:2" x14ac:dyDescent="0.3">
      <c r="B388" s="10"/>
    </row>
    <row r="389" spans="2:2" x14ac:dyDescent="0.3">
      <c r="B389" s="10"/>
    </row>
    <row r="390" spans="2:2" x14ac:dyDescent="0.3">
      <c r="B390" s="10"/>
    </row>
    <row r="391" spans="2:2" x14ac:dyDescent="0.3">
      <c r="B391" s="10"/>
    </row>
    <row r="392" spans="2:2" x14ac:dyDescent="0.3">
      <c r="B392" s="10"/>
    </row>
    <row r="393" spans="2:2" x14ac:dyDescent="0.3">
      <c r="B393" s="10"/>
    </row>
    <row r="394" spans="2:2" x14ac:dyDescent="0.3">
      <c r="B394" s="10"/>
    </row>
    <row r="395" spans="2:2" x14ac:dyDescent="0.3">
      <c r="B395" s="10"/>
    </row>
    <row r="396" spans="2:2" x14ac:dyDescent="0.3">
      <c r="B396" s="10"/>
    </row>
    <row r="397" spans="2:2" x14ac:dyDescent="0.3">
      <c r="B397" s="10"/>
    </row>
    <row r="398" spans="2:2" x14ac:dyDescent="0.3">
      <c r="B398" s="10"/>
    </row>
    <row r="399" spans="2:2" x14ac:dyDescent="0.3">
      <c r="B399" s="10"/>
    </row>
    <row r="400" spans="2:2" x14ac:dyDescent="0.3">
      <c r="B400" s="10"/>
    </row>
    <row r="401" spans="2:13" x14ac:dyDescent="0.3">
      <c r="B401" s="10"/>
    </row>
    <row r="402" spans="2:13" x14ac:dyDescent="0.3">
      <c r="B402" s="10"/>
    </row>
    <row r="403" spans="2:13" x14ac:dyDescent="0.3">
      <c r="B403" s="10"/>
    </row>
    <row r="404" spans="2:13" x14ac:dyDescent="0.3">
      <c r="B404" s="10"/>
    </row>
    <row r="405" spans="2:13" x14ac:dyDescent="0.3">
      <c r="B405" s="10"/>
    </row>
    <row r="406" spans="2:13" x14ac:dyDescent="0.3">
      <c r="B406" s="10"/>
    </row>
    <row r="407" spans="2:13" x14ac:dyDescent="0.3">
      <c r="B407" s="10"/>
    </row>
    <row r="408" spans="2:13" x14ac:dyDescent="0.3">
      <c r="B408" s="10"/>
    </row>
    <row r="409" spans="2:13" x14ac:dyDescent="0.3">
      <c r="B409" s="10"/>
    </row>
    <row r="410" spans="2:13" x14ac:dyDescent="0.3">
      <c r="B410" s="10"/>
      <c r="M410" s="10"/>
    </row>
    <row r="411" spans="2:13" x14ac:dyDescent="0.3">
      <c r="B411" s="10"/>
      <c r="M411" s="10"/>
    </row>
    <row r="412" spans="2:13" x14ac:dyDescent="0.3">
      <c r="B412" s="10"/>
      <c r="M412" s="10"/>
    </row>
    <row r="413" spans="2:13" x14ac:dyDescent="0.3">
      <c r="B413" s="10"/>
      <c r="M413" s="10"/>
    </row>
    <row r="414" spans="2:13" x14ac:dyDescent="0.3">
      <c r="B414" s="10"/>
      <c r="M414" s="10"/>
    </row>
    <row r="415" spans="2:13" x14ac:dyDescent="0.3">
      <c r="B415" s="10"/>
      <c r="M415" s="10"/>
    </row>
    <row r="416" spans="2:13" x14ac:dyDescent="0.3">
      <c r="B416" s="10"/>
      <c r="M416" s="10"/>
    </row>
    <row r="417" spans="2:13" x14ac:dyDescent="0.3">
      <c r="B417" s="10"/>
      <c r="M417" s="10"/>
    </row>
    <row r="418" spans="2:13" x14ac:dyDescent="0.3">
      <c r="B418" s="10"/>
      <c r="M418" s="10"/>
    </row>
    <row r="419" spans="2:13" x14ac:dyDescent="0.3">
      <c r="B419" s="10"/>
      <c r="M419" s="10"/>
    </row>
    <row r="420" spans="2:13" x14ac:dyDescent="0.3">
      <c r="B420" s="10"/>
      <c r="M420" s="10"/>
    </row>
    <row r="421" spans="2:13" x14ac:dyDescent="0.3">
      <c r="B421" s="10"/>
      <c r="M421" s="10"/>
    </row>
    <row r="422" spans="2:13" x14ac:dyDescent="0.3">
      <c r="B422" s="10"/>
      <c r="M422" s="10"/>
    </row>
    <row r="423" spans="2:13" x14ac:dyDescent="0.3">
      <c r="B423" s="10"/>
      <c r="M423" s="10"/>
    </row>
    <row r="424" spans="2:13" x14ac:dyDescent="0.3">
      <c r="B424" s="10"/>
      <c r="M424" s="10"/>
    </row>
    <row r="425" spans="2:13" x14ac:dyDescent="0.3">
      <c r="B425" s="10"/>
      <c r="M425" s="10"/>
    </row>
    <row r="426" spans="2:13" x14ac:dyDescent="0.3">
      <c r="B426" s="10"/>
      <c r="M426" s="10"/>
    </row>
    <row r="427" spans="2:13" x14ac:dyDescent="0.3">
      <c r="B427" s="10"/>
      <c r="M427" s="10"/>
    </row>
    <row r="428" spans="2:13" x14ac:dyDescent="0.3">
      <c r="B428" s="10"/>
      <c r="M428" s="10"/>
    </row>
    <row r="429" spans="2:13" x14ac:dyDescent="0.3">
      <c r="B429" s="10"/>
      <c r="M429" s="10"/>
    </row>
    <row r="430" spans="2:13" x14ac:dyDescent="0.3">
      <c r="B430" s="10"/>
      <c r="M430" s="10"/>
    </row>
    <row r="431" spans="2:13" x14ac:dyDescent="0.3">
      <c r="B431" s="10"/>
      <c r="M431" s="10"/>
    </row>
    <row r="432" spans="2:13" x14ac:dyDescent="0.3">
      <c r="B432" s="10"/>
      <c r="M432" s="10"/>
    </row>
    <row r="433" spans="2:13" x14ac:dyDescent="0.3">
      <c r="B433" s="10"/>
      <c r="M433" s="10"/>
    </row>
    <row r="434" spans="2:13" x14ac:dyDescent="0.3">
      <c r="B434" s="10"/>
      <c r="M434" s="10"/>
    </row>
    <row r="435" spans="2:13" x14ac:dyDescent="0.3">
      <c r="M435" s="10"/>
    </row>
    <row r="436" spans="2:13" x14ac:dyDescent="0.3">
      <c r="M436" s="10"/>
    </row>
    <row r="437" spans="2:13" x14ac:dyDescent="0.3">
      <c r="M437" s="10"/>
    </row>
    <row r="438" spans="2:13" x14ac:dyDescent="0.3">
      <c r="M438" s="10"/>
    </row>
    <row r="439" spans="2:13" x14ac:dyDescent="0.3">
      <c r="M439" s="10"/>
    </row>
    <row r="440" spans="2:13" x14ac:dyDescent="0.3">
      <c r="M440" s="10"/>
    </row>
    <row r="441" spans="2:13" x14ac:dyDescent="0.3">
      <c r="M441" s="10"/>
    </row>
    <row r="442" spans="2:13" x14ac:dyDescent="0.3">
      <c r="M442" s="10"/>
    </row>
    <row r="443" spans="2:13" x14ac:dyDescent="0.3">
      <c r="M443" s="10"/>
    </row>
    <row r="444" spans="2:13" x14ac:dyDescent="0.3">
      <c r="M444" s="10"/>
    </row>
    <row r="445" spans="2:13" x14ac:dyDescent="0.3">
      <c r="M445" s="10"/>
    </row>
    <row r="446" spans="2:13" x14ac:dyDescent="0.3">
      <c r="M446" s="10"/>
    </row>
    <row r="447" spans="2:13" x14ac:dyDescent="0.3">
      <c r="M447" s="10"/>
    </row>
    <row r="448" spans="2:13" x14ac:dyDescent="0.3">
      <c r="M448" s="10"/>
    </row>
    <row r="449" spans="13:13" x14ac:dyDescent="0.3">
      <c r="M449" s="10"/>
    </row>
    <row r="450" spans="13:13" x14ac:dyDescent="0.3">
      <c r="M450" s="10"/>
    </row>
    <row r="451" spans="13:13" x14ac:dyDescent="0.3">
      <c r="M451" s="10"/>
    </row>
    <row r="452" spans="13:13" x14ac:dyDescent="0.3">
      <c r="M452" s="10"/>
    </row>
    <row r="453" spans="13:13" x14ac:dyDescent="0.3">
      <c r="M453" s="10"/>
    </row>
    <row r="454" spans="13:13" x14ac:dyDescent="0.3">
      <c r="M454" s="10"/>
    </row>
    <row r="455" spans="13:13" x14ac:dyDescent="0.3">
      <c r="M455" s="10"/>
    </row>
    <row r="456" spans="13:13" x14ac:dyDescent="0.3">
      <c r="M456" s="10"/>
    </row>
    <row r="457" spans="13:13" x14ac:dyDescent="0.3">
      <c r="M457" s="10"/>
    </row>
    <row r="458" spans="13:13" x14ac:dyDescent="0.3">
      <c r="M458" s="10"/>
    </row>
    <row r="459" spans="13:13" x14ac:dyDescent="0.3">
      <c r="M459" s="10"/>
    </row>
    <row r="460" spans="13:13" x14ac:dyDescent="0.3">
      <c r="M460" s="10"/>
    </row>
    <row r="461" spans="13:13" x14ac:dyDescent="0.3">
      <c r="M461" s="10"/>
    </row>
    <row r="462" spans="13:13" x14ac:dyDescent="0.3">
      <c r="M462" s="10"/>
    </row>
    <row r="463" spans="13:13" x14ac:dyDescent="0.3">
      <c r="M463" s="10"/>
    </row>
    <row r="464" spans="13:13" x14ac:dyDescent="0.3">
      <c r="M464" s="10"/>
    </row>
    <row r="465" spans="13:13" x14ac:dyDescent="0.3">
      <c r="M465" s="10"/>
    </row>
    <row r="466" spans="13:13" x14ac:dyDescent="0.3">
      <c r="M466" s="10"/>
    </row>
    <row r="467" spans="13:13" x14ac:dyDescent="0.3">
      <c r="M467" s="10"/>
    </row>
    <row r="468" spans="13:13" x14ac:dyDescent="0.3">
      <c r="M468" s="10"/>
    </row>
    <row r="469" spans="13:13" x14ac:dyDescent="0.3">
      <c r="M469" s="10"/>
    </row>
    <row r="470" spans="13:13" x14ac:dyDescent="0.3">
      <c r="M470" s="10"/>
    </row>
    <row r="471" spans="13:13" x14ac:dyDescent="0.3">
      <c r="M471" s="10"/>
    </row>
    <row r="472" spans="13:13" x14ac:dyDescent="0.3">
      <c r="M472" s="10"/>
    </row>
    <row r="473" spans="13:13" x14ac:dyDescent="0.3">
      <c r="M473" s="10"/>
    </row>
    <row r="474" spans="13:13" x14ac:dyDescent="0.3">
      <c r="M474" s="10"/>
    </row>
    <row r="475" spans="13:13" x14ac:dyDescent="0.3">
      <c r="M475" s="10"/>
    </row>
    <row r="476" spans="13:13" x14ac:dyDescent="0.3">
      <c r="M476" s="10"/>
    </row>
    <row r="477" spans="13:13" x14ac:dyDescent="0.3">
      <c r="M477" s="10"/>
    </row>
    <row r="478" spans="13:13" x14ac:dyDescent="0.3">
      <c r="M478" s="10"/>
    </row>
    <row r="479" spans="13:13" x14ac:dyDescent="0.3">
      <c r="M479" s="10"/>
    </row>
    <row r="480" spans="13:13" x14ac:dyDescent="0.3">
      <c r="M480" s="10"/>
    </row>
    <row r="481" spans="13:13" x14ac:dyDescent="0.3">
      <c r="M481" s="10"/>
    </row>
    <row r="482" spans="13:13" x14ac:dyDescent="0.3">
      <c r="M482" s="10"/>
    </row>
    <row r="483" spans="13:13" x14ac:dyDescent="0.3">
      <c r="M483" s="10"/>
    </row>
    <row r="484" spans="13:13" x14ac:dyDescent="0.3">
      <c r="M484" s="10"/>
    </row>
    <row r="485" spans="13:13" x14ac:dyDescent="0.3">
      <c r="M485" s="10"/>
    </row>
    <row r="486" spans="13:13" x14ac:dyDescent="0.3">
      <c r="M486" s="10"/>
    </row>
    <row r="487" spans="13:13" x14ac:dyDescent="0.3">
      <c r="M487" s="10"/>
    </row>
    <row r="488" spans="13:13" x14ac:dyDescent="0.3">
      <c r="M488" s="10"/>
    </row>
    <row r="489" spans="13:13" x14ac:dyDescent="0.3">
      <c r="M489" s="10"/>
    </row>
    <row r="490" spans="13:13" x14ac:dyDescent="0.3">
      <c r="M490" s="10"/>
    </row>
    <row r="491" spans="13:13" x14ac:dyDescent="0.3">
      <c r="M491" s="10"/>
    </row>
    <row r="492" spans="13:13" x14ac:dyDescent="0.3">
      <c r="M492" s="10"/>
    </row>
    <row r="493" spans="13:13" x14ac:dyDescent="0.3">
      <c r="M493" s="10"/>
    </row>
    <row r="494" spans="13:13" x14ac:dyDescent="0.3">
      <c r="M494" s="10"/>
    </row>
    <row r="495" spans="13:13" x14ac:dyDescent="0.3">
      <c r="M495" s="10"/>
    </row>
    <row r="496" spans="13:13" x14ac:dyDescent="0.3">
      <c r="M496" s="10"/>
    </row>
    <row r="497" spans="13:13" x14ac:dyDescent="0.3">
      <c r="M497" s="10"/>
    </row>
    <row r="498" spans="13:13" x14ac:dyDescent="0.3">
      <c r="M498" s="10"/>
    </row>
    <row r="499" spans="13:13" x14ac:dyDescent="0.3">
      <c r="M499" s="10"/>
    </row>
    <row r="500" spans="13:13" x14ac:dyDescent="0.3">
      <c r="M500" s="10"/>
    </row>
    <row r="501" spans="13:13" x14ac:dyDescent="0.3">
      <c r="M501" s="10"/>
    </row>
    <row r="502" spans="13:13" x14ac:dyDescent="0.3">
      <c r="M502" s="10"/>
    </row>
    <row r="503" spans="13:13" x14ac:dyDescent="0.3">
      <c r="M503" s="10"/>
    </row>
    <row r="504" spans="13:13" x14ac:dyDescent="0.3">
      <c r="M504" s="10"/>
    </row>
    <row r="505" spans="13:13" x14ac:dyDescent="0.3">
      <c r="M505" s="10"/>
    </row>
    <row r="506" spans="13:13" x14ac:dyDescent="0.3">
      <c r="M506" s="10"/>
    </row>
    <row r="507" spans="13:13" x14ac:dyDescent="0.3">
      <c r="M507" s="10"/>
    </row>
    <row r="508" spans="13:13" x14ac:dyDescent="0.3">
      <c r="M508" s="10"/>
    </row>
    <row r="509" spans="13:13" x14ac:dyDescent="0.3">
      <c r="M509" s="10"/>
    </row>
    <row r="510" spans="13:13" x14ac:dyDescent="0.3">
      <c r="M510" s="10"/>
    </row>
    <row r="511" spans="13:13" x14ac:dyDescent="0.3">
      <c r="M511" s="10"/>
    </row>
    <row r="512" spans="13:13" x14ac:dyDescent="0.3">
      <c r="M512" s="10"/>
    </row>
    <row r="513" spans="13:13" x14ac:dyDescent="0.3">
      <c r="M513" s="10"/>
    </row>
    <row r="514" spans="13:13" x14ac:dyDescent="0.3">
      <c r="M514" s="10"/>
    </row>
    <row r="515" spans="13:13" x14ac:dyDescent="0.3">
      <c r="M515" s="10"/>
    </row>
    <row r="516" spans="13:13" x14ac:dyDescent="0.3">
      <c r="M516" s="10"/>
    </row>
    <row r="517" spans="13:13" x14ac:dyDescent="0.3">
      <c r="M517" s="10"/>
    </row>
    <row r="518" spans="13:13" x14ac:dyDescent="0.3">
      <c r="M518" s="10"/>
    </row>
    <row r="519" spans="13:13" x14ac:dyDescent="0.3">
      <c r="M519" s="10"/>
    </row>
    <row r="520" spans="13:13" x14ac:dyDescent="0.3">
      <c r="M520" s="10"/>
    </row>
    <row r="521" spans="13:13" x14ac:dyDescent="0.3">
      <c r="M521" s="10"/>
    </row>
    <row r="522" spans="13:13" x14ac:dyDescent="0.3">
      <c r="M522" s="10"/>
    </row>
    <row r="523" spans="13:13" x14ac:dyDescent="0.3">
      <c r="M523" s="10"/>
    </row>
    <row r="524" spans="13:13" x14ac:dyDescent="0.3">
      <c r="M524" s="10"/>
    </row>
    <row r="525" spans="13:13" x14ac:dyDescent="0.3">
      <c r="M525" s="10"/>
    </row>
    <row r="526" spans="13:13" x14ac:dyDescent="0.3">
      <c r="M526" s="10"/>
    </row>
    <row r="527" spans="13:13" x14ac:dyDescent="0.3">
      <c r="M527" s="10"/>
    </row>
    <row r="528" spans="13:13" x14ac:dyDescent="0.3">
      <c r="M528" s="10"/>
    </row>
    <row r="529" spans="13:13" x14ac:dyDescent="0.3">
      <c r="M529" s="10"/>
    </row>
    <row r="530" spans="13:13" x14ac:dyDescent="0.3">
      <c r="M530" s="10"/>
    </row>
    <row r="531" spans="13:13" x14ac:dyDescent="0.3">
      <c r="M531" s="10"/>
    </row>
    <row r="532" spans="13:13" x14ac:dyDescent="0.3">
      <c r="M532" s="10"/>
    </row>
    <row r="533" spans="13:13" x14ac:dyDescent="0.3">
      <c r="M533" s="10"/>
    </row>
    <row r="534" spans="13:13" x14ac:dyDescent="0.3">
      <c r="M534" s="10"/>
    </row>
    <row r="535" spans="13:13" x14ac:dyDescent="0.3">
      <c r="M535" s="10"/>
    </row>
    <row r="536" spans="13:13" x14ac:dyDescent="0.3">
      <c r="M536" s="10"/>
    </row>
    <row r="537" spans="13:13" x14ac:dyDescent="0.3">
      <c r="M537" s="10"/>
    </row>
    <row r="538" spans="13:13" x14ac:dyDescent="0.3">
      <c r="M538" s="10"/>
    </row>
    <row r="539" spans="13:13" x14ac:dyDescent="0.3">
      <c r="M539" s="10"/>
    </row>
    <row r="540" spans="13:13" x14ac:dyDescent="0.3">
      <c r="M540" s="10"/>
    </row>
    <row r="541" spans="13:13" x14ac:dyDescent="0.3">
      <c r="M541" s="10"/>
    </row>
    <row r="542" spans="13:13" x14ac:dyDescent="0.3">
      <c r="M542" s="10"/>
    </row>
    <row r="543" spans="13:13" x14ac:dyDescent="0.3">
      <c r="M543" s="10"/>
    </row>
    <row r="544" spans="13:13" x14ac:dyDescent="0.3">
      <c r="M544" s="10"/>
    </row>
    <row r="545" spans="13:13" x14ac:dyDescent="0.3">
      <c r="M545" s="10"/>
    </row>
    <row r="546" spans="13:13" x14ac:dyDescent="0.3">
      <c r="M546" s="10"/>
    </row>
    <row r="547" spans="13:13" x14ac:dyDescent="0.3">
      <c r="M547" s="10"/>
    </row>
    <row r="548" spans="13:13" x14ac:dyDescent="0.3">
      <c r="M548" s="10"/>
    </row>
    <row r="549" spans="13:13" x14ac:dyDescent="0.3">
      <c r="M549" s="10"/>
    </row>
    <row r="550" spans="13:13" x14ac:dyDescent="0.3">
      <c r="M550" s="10"/>
    </row>
    <row r="551" spans="13:13" x14ac:dyDescent="0.3">
      <c r="M551" s="10"/>
    </row>
    <row r="552" spans="13:13" x14ac:dyDescent="0.3">
      <c r="M552" s="10"/>
    </row>
    <row r="553" spans="13:13" x14ac:dyDescent="0.3">
      <c r="M553" s="10"/>
    </row>
    <row r="554" spans="13:13" x14ac:dyDescent="0.3">
      <c r="M554" s="10"/>
    </row>
    <row r="555" spans="13:13" x14ac:dyDescent="0.3">
      <c r="M555" s="10"/>
    </row>
    <row r="556" spans="13:13" x14ac:dyDescent="0.3">
      <c r="M556" s="10"/>
    </row>
    <row r="557" spans="13:13" x14ac:dyDescent="0.3">
      <c r="M557" s="10"/>
    </row>
    <row r="558" spans="13:13" x14ac:dyDescent="0.3">
      <c r="M558" s="10"/>
    </row>
    <row r="559" spans="13:13" x14ac:dyDescent="0.3">
      <c r="M559" s="10"/>
    </row>
    <row r="560" spans="13:13" x14ac:dyDescent="0.3">
      <c r="M560" s="10"/>
    </row>
    <row r="561" spans="13:13" x14ac:dyDescent="0.3">
      <c r="M561" s="10"/>
    </row>
    <row r="562" spans="13:13" x14ac:dyDescent="0.3">
      <c r="M562" s="10"/>
    </row>
    <row r="563" spans="13:13" x14ac:dyDescent="0.3">
      <c r="M563" s="10"/>
    </row>
    <row r="564" spans="13:13" x14ac:dyDescent="0.3">
      <c r="M564" s="10"/>
    </row>
    <row r="565" spans="13:13" x14ac:dyDescent="0.3">
      <c r="M565" s="10"/>
    </row>
    <row r="566" spans="13:13" x14ac:dyDescent="0.3">
      <c r="M566" s="10"/>
    </row>
    <row r="567" spans="13:13" x14ac:dyDescent="0.3">
      <c r="M567" s="10"/>
    </row>
    <row r="568" spans="13:13" x14ac:dyDescent="0.3">
      <c r="M568" s="10"/>
    </row>
    <row r="569" spans="13:13" x14ac:dyDescent="0.3">
      <c r="M569" s="10"/>
    </row>
    <row r="570" spans="13:13" x14ac:dyDescent="0.3">
      <c r="M570" s="10"/>
    </row>
    <row r="571" spans="13:13" x14ac:dyDescent="0.3">
      <c r="M571" s="10"/>
    </row>
    <row r="572" spans="13:13" x14ac:dyDescent="0.3">
      <c r="M572" s="10"/>
    </row>
    <row r="573" spans="13:13" x14ac:dyDescent="0.3">
      <c r="M573" s="10"/>
    </row>
    <row r="574" spans="13:13" x14ac:dyDescent="0.3">
      <c r="M574" s="10"/>
    </row>
    <row r="575" spans="13:13" x14ac:dyDescent="0.3">
      <c r="M575" s="10"/>
    </row>
    <row r="576" spans="13:13" x14ac:dyDescent="0.3">
      <c r="M576" s="10"/>
    </row>
    <row r="577" spans="13:13" x14ac:dyDescent="0.3">
      <c r="M577" s="10"/>
    </row>
    <row r="578" spans="13:13" x14ac:dyDescent="0.3">
      <c r="M578" s="10"/>
    </row>
    <row r="579" spans="13:13" x14ac:dyDescent="0.3">
      <c r="M579" s="10"/>
    </row>
    <row r="580" spans="13:13" x14ac:dyDescent="0.3">
      <c r="M580" s="10"/>
    </row>
    <row r="581" spans="13:13" x14ac:dyDescent="0.3">
      <c r="M581" s="10"/>
    </row>
    <row r="582" spans="13:13" x14ac:dyDescent="0.3">
      <c r="M582" s="10"/>
    </row>
    <row r="583" spans="13:13" x14ac:dyDescent="0.3">
      <c r="M583" s="10"/>
    </row>
    <row r="584" spans="13:13" x14ac:dyDescent="0.3">
      <c r="M584" s="10"/>
    </row>
    <row r="585" spans="13:13" x14ac:dyDescent="0.3">
      <c r="M585" s="10"/>
    </row>
    <row r="586" spans="13:13" x14ac:dyDescent="0.3">
      <c r="M586" s="10"/>
    </row>
    <row r="587" spans="13:13" x14ac:dyDescent="0.3">
      <c r="M587" s="10"/>
    </row>
    <row r="588" spans="13:13" x14ac:dyDescent="0.3">
      <c r="M588" s="10"/>
    </row>
    <row r="589" spans="13:13" x14ac:dyDescent="0.3">
      <c r="M589" s="10"/>
    </row>
    <row r="590" spans="13:13" x14ac:dyDescent="0.3">
      <c r="M590" s="10"/>
    </row>
    <row r="591" spans="13:13" x14ac:dyDescent="0.3">
      <c r="M591" s="10"/>
    </row>
    <row r="592" spans="13:13" x14ac:dyDescent="0.3">
      <c r="M592" s="10"/>
    </row>
    <row r="593" spans="13:13" x14ac:dyDescent="0.3">
      <c r="M593" s="10"/>
    </row>
    <row r="594" spans="13:13" x14ac:dyDescent="0.3">
      <c r="M594" s="10"/>
    </row>
    <row r="595" spans="13:13" x14ac:dyDescent="0.3">
      <c r="M595" s="10"/>
    </row>
    <row r="596" spans="13:13" x14ac:dyDescent="0.3">
      <c r="M596" s="10"/>
    </row>
    <row r="597" spans="13:13" x14ac:dyDescent="0.3">
      <c r="M597" s="10"/>
    </row>
    <row r="598" spans="13:13" x14ac:dyDescent="0.3">
      <c r="M598" s="10"/>
    </row>
    <row r="599" spans="13:13" x14ac:dyDescent="0.3">
      <c r="M599" s="10"/>
    </row>
    <row r="600" spans="13:13" x14ac:dyDescent="0.3">
      <c r="M600" s="10"/>
    </row>
    <row r="601" spans="13:13" x14ac:dyDescent="0.3">
      <c r="M601" s="10"/>
    </row>
    <row r="602" spans="13:13" x14ac:dyDescent="0.3">
      <c r="M602" s="10"/>
    </row>
    <row r="603" spans="13:13" x14ac:dyDescent="0.3">
      <c r="M603" s="10"/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57443d00-af18-408c-9335-47b5de3ec9b9}" enabled="1" method="Privileged" siteId="{6e51e1ad-c54b-4b39-b598-0ffe9ae68fef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VLLDmètre</vt:lpstr>
      <vt:lpstr>Masqué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Emmanuel BUR</cp:lastModifiedBy>
  <dcterms:created xsi:type="dcterms:W3CDTF">2025-06-24T13:17:25Z</dcterms:created>
  <dcterms:modified xsi:type="dcterms:W3CDTF">2025-07-21T13:25:28Z</dcterms:modified>
</cp:coreProperties>
</file>